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08" windowWidth="15480" windowHeight="6660"/>
  </bookViews>
  <sheets>
    <sheet name="Summary" sheetId="4" r:id="rId1"/>
    <sheet name="Lookup" sheetId="1" r:id="rId2"/>
    <sheet name="Raw Data" sheetId="2" state="hidden" r:id="rId3"/>
    <sheet name="Lists" sheetId="3" state="hidden" r:id="rId4"/>
  </sheets>
  <definedNames>
    <definedName name="_xlnm._FilterDatabase" localSheetId="3" hidden="1">Lists!$B$1:$C$115</definedName>
    <definedName name="_xlnm._FilterDatabase" localSheetId="2" hidden="1">'Raw Data'!$A$1:$P$146</definedName>
    <definedName name="all">Lists!$I$2:$I$108</definedName>
    <definedName name="CCG_List">Lists!$K$2:$K$5</definedName>
    <definedName name="Central">Lists!$F$2:$F$28</definedName>
    <definedName name="GPPRAC">Lists!$B$2:$B$142</definedName>
    <definedName name="HF">Lists!$G$2:$G$31</definedName>
    <definedName name="West">Lists!$H$2:$H$48</definedName>
  </definedNames>
  <calcPr calcId="145621"/>
</workbook>
</file>

<file path=xl/calcChain.xml><?xml version="1.0" encoding="utf-8"?>
<calcChain xmlns="http://schemas.openxmlformats.org/spreadsheetml/2006/main">
  <c r="E18" i="4" l="1"/>
  <c r="B18" i="4" l="1"/>
  <c r="C27" i="3" l="1"/>
  <c r="A27" i="3" l="1"/>
  <c r="C3" i="3"/>
  <c r="C6" i="3"/>
  <c r="C10" i="3"/>
  <c r="A3" i="3"/>
  <c r="E23" i="1" l="1"/>
  <c r="D23" i="1"/>
  <c r="C23" i="1"/>
  <c r="B23" i="1"/>
  <c r="H19" i="1"/>
  <c r="G19" i="1"/>
  <c r="F19" i="1"/>
  <c r="E19" i="1"/>
  <c r="G15" i="1"/>
  <c r="G12" i="1"/>
  <c r="D19" i="1"/>
  <c r="C19" i="1"/>
  <c r="B19" i="1"/>
  <c r="C15" i="1"/>
  <c r="C115" i="3" l="1"/>
  <c r="A4" i="3" l="1"/>
  <c r="A5" i="3"/>
  <c r="A6" i="3"/>
  <c r="A7" i="3"/>
  <c r="A8" i="3"/>
  <c r="A9" i="3"/>
  <c r="A10" i="3"/>
  <c r="A11" i="3"/>
  <c r="A12" i="3"/>
  <c r="A13" i="3"/>
  <c r="A14" i="3"/>
  <c r="A15" i="3"/>
  <c r="A16" i="3"/>
  <c r="A17" i="3"/>
  <c r="A18" i="3"/>
  <c r="A19" i="3"/>
  <c r="A20" i="3"/>
  <c r="A21" i="3"/>
  <c r="A22" i="3"/>
  <c r="A23" i="3"/>
  <c r="A24" i="3"/>
  <c r="A25" i="3"/>
  <c r="A26" i="3"/>
  <c r="A28" i="3"/>
  <c r="A29" i="3"/>
  <c r="A30" i="3"/>
  <c r="A31" i="3"/>
  <c r="A32" i="3"/>
  <c r="A33" i="3"/>
  <c r="A34" i="3"/>
  <c r="A35" i="3"/>
  <c r="A36" i="3"/>
  <c r="A37" i="3"/>
  <c r="A38" i="3"/>
  <c r="A39" i="3"/>
  <c r="A40" i="3"/>
  <c r="A41" i="3"/>
  <c r="A42" i="3"/>
  <c r="A43" i="3"/>
  <c r="A44" i="3"/>
  <c r="A45" i="3"/>
  <c r="A46" i="3"/>
  <c r="A47" i="3"/>
  <c r="A48" i="3"/>
  <c r="A49" i="3"/>
  <c r="A50" i="3"/>
  <c r="A51" i="3"/>
  <c r="A52" i="3"/>
  <c r="A53" i="3"/>
  <c r="A54" i="3"/>
  <c r="A55" i="3"/>
  <c r="A56" i="3"/>
  <c r="A57" i="3"/>
  <c r="A58" i="3"/>
  <c r="A59" i="3"/>
  <c r="A60" i="3"/>
  <c r="A61" i="3"/>
  <c r="A62" i="3"/>
  <c r="A63" i="3"/>
  <c r="A64" i="3"/>
  <c r="A65" i="3"/>
  <c r="A66" i="3"/>
  <c r="A67" i="3"/>
  <c r="A68" i="3"/>
  <c r="A69" i="3"/>
  <c r="A70" i="3"/>
  <c r="A71" i="3"/>
  <c r="A72" i="3"/>
  <c r="A73" i="3"/>
  <c r="A74" i="3"/>
  <c r="A75" i="3"/>
  <c r="A76" i="3"/>
  <c r="A77" i="3"/>
  <c r="A78" i="3"/>
  <c r="A79" i="3"/>
  <c r="A80" i="3"/>
  <c r="A81" i="3"/>
  <c r="A82" i="3"/>
  <c r="A83" i="3"/>
  <c r="A84" i="3"/>
  <c r="A85" i="3"/>
  <c r="A86" i="3"/>
  <c r="A87" i="3"/>
  <c r="A88" i="3"/>
  <c r="A89" i="3"/>
  <c r="A90" i="3"/>
  <c r="A91" i="3"/>
  <c r="A92" i="3"/>
  <c r="A93" i="3"/>
  <c r="A94" i="3"/>
  <c r="A95" i="3"/>
  <c r="A96" i="3"/>
  <c r="A97" i="3"/>
  <c r="A98" i="3"/>
  <c r="A99" i="3"/>
  <c r="A100" i="3"/>
  <c r="A101" i="3"/>
  <c r="A102" i="3"/>
  <c r="A103" i="3"/>
  <c r="A104" i="3"/>
  <c r="A105" i="3"/>
  <c r="A106" i="3"/>
  <c r="A107" i="3"/>
  <c r="A108" i="3"/>
  <c r="A109" i="3"/>
  <c r="A110" i="3"/>
  <c r="A111" i="3"/>
  <c r="A112" i="3"/>
  <c r="A113" i="3"/>
  <c r="A114" i="3"/>
  <c r="A115" i="3"/>
  <c r="A2" i="3"/>
  <c r="D18" i="4" l="1"/>
  <c r="C18" i="4"/>
  <c r="C15" i="4"/>
  <c r="E10" i="4"/>
  <c r="D10" i="4"/>
  <c r="C10" i="4"/>
  <c r="B10" i="4"/>
  <c r="C7" i="4"/>
  <c r="C4" i="3"/>
  <c r="C5" i="3"/>
  <c r="C7" i="3"/>
  <c r="C8" i="3"/>
  <c r="C9" i="3"/>
  <c r="C11" i="3"/>
  <c r="C12" i="3"/>
  <c r="C13" i="3"/>
  <c r="C14" i="3"/>
  <c r="C15" i="3"/>
  <c r="C16" i="3"/>
  <c r="C17" i="3"/>
  <c r="C18" i="3"/>
  <c r="C19" i="3"/>
  <c r="C20" i="3"/>
  <c r="C21" i="3"/>
  <c r="C22" i="3"/>
  <c r="C23" i="3"/>
  <c r="C24" i="3"/>
  <c r="C25" i="3"/>
  <c r="C26" i="3"/>
  <c r="C28" i="3"/>
  <c r="C29" i="3"/>
  <c r="C30" i="3"/>
  <c r="C31" i="3"/>
  <c r="C32" i="3"/>
  <c r="C33" i="3"/>
  <c r="C34" i="3"/>
  <c r="C35" i="3"/>
  <c r="C36" i="3"/>
  <c r="C37" i="3"/>
  <c r="C38" i="3"/>
  <c r="C39" i="3"/>
  <c r="C40" i="3"/>
  <c r="C41" i="3"/>
  <c r="C42" i="3"/>
  <c r="C43" i="3"/>
  <c r="C44" i="3"/>
  <c r="C45" i="3"/>
  <c r="C46" i="3"/>
  <c r="C47" i="3"/>
  <c r="C48" i="3"/>
  <c r="C49" i="3"/>
  <c r="C50" i="3"/>
  <c r="C51" i="3"/>
  <c r="C52" i="3"/>
  <c r="C53" i="3"/>
  <c r="C54" i="3"/>
  <c r="C55" i="3"/>
  <c r="C56" i="3"/>
  <c r="C57" i="3"/>
  <c r="C58" i="3"/>
  <c r="C59" i="3"/>
  <c r="C60" i="3"/>
  <c r="C61" i="3"/>
  <c r="C62" i="3"/>
  <c r="C63" i="3"/>
  <c r="C64" i="3"/>
  <c r="C65" i="3"/>
  <c r="C66" i="3"/>
  <c r="C67" i="3"/>
  <c r="C68" i="3"/>
  <c r="C69" i="3"/>
  <c r="C70" i="3"/>
  <c r="C71" i="3"/>
  <c r="C72" i="3"/>
  <c r="C73" i="3"/>
  <c r="C74" i="3"/>
  <c r="C75" i="3"/>
  <c r="C76" i="3"/>
  <c r="C77" i="3"/>
  <c r="C78" i="3"/>
  <c r="C79" i="3"/>
  <c r="C80" i="3"/>
  <c r="C81" i="3"/>
  <c r="C82" i="3"/>
  <c r="C83" i="3"/>
  <c r="C84" i="3"/>
  <c r="C85" i="3"/>
  <c r="C86" i="3"/>
  <c r="C87" i="3"/>
  <c r="C88" i="3"/>
  <c r="C89" i="3"/>
  <c r="C90" i="3"/>
  <c r="C91" i="3"/>
  <c r="C92" i="3"/>
  <c r="C93" i="3"/>
  <c r="C94" i="3"/>
  <c r="C95" i="3"/>
  <c r="C96" i="3"/>
  <c r="C97" i="3"/>
  <c r="C98" i="3"/>
  <c r="C99" i="3"/>
  <c r="C100" i="3"/>
  <c r="C101" i="3"/>
  <c r="C102" i="3"/>
  <c r="C103" i="3"/>
  <c r="C104" i="3"/>
  <c r="C105" i="3"/>
  <c r="C106" i="3"/>
  <c r="C107" i="3"/>
  <c r="C108" i="3"/>
  <c r="C109" i="3"/>
  <c r="C110" i="3"/>
  <c r="C111" i="3"/>
  <c r="C112" i="3"/>
  <c r="C113" i="3"/>
  <c r="C114" i="3"/>
  <c r="C2" i="3"/>
</calcChain>
</file>

<file path=xl/sharedStrings.xml><?xml version="1.0" encoding="utf-8"?>
<sst xmlns="http://schemas.openxmlformats.org/spreadsheetml/2006/main" count="4419" uniqueCount="543">
  <si>
    <t>Locality</t>
  </si>
  <si>
    <t>North</t>
  </si>
  <si>
    <t>Team</t>
  </si>
  <si>
    <t>Location</t>
  </si>
  <si>
    <t>Team Leader</t>
  </si>
  <si>
    <t>Deputy Team Leader</t>
  </si>
  <si>
    <t>Community Matron</t>
  </si>
  <si>
    <t>Care Navigator</t>
  </si>
  <si>
    <t>Team 7 Brampton House</t>
  </si>
  <si>
    <t>Brampton House Clinic</t>
  </si>
  <si>
    <t>Team 9 Maida Vale</t>
  </si>
  <si>
    <t>Lisson Grove Health Centre</t>
  </si>
  <si>
    <t>Team 8 Lisson Grove/Little Venice</t>
  </si>
  <si>
    <t>Paddington Green Health Centre</t>
  </si>
  <si>
    <t xml:space="preserve">Team 10 Paddington Green </t>
  </si>
  <si>
    <t>Paddington  Green Health Centre</t>
  </si>
  <si>
    <t>Central</t>
  </si>
  <si>
    <t xml:space="preserve">Team 4 Soho </t>
  </si>
  <si>
    <t>Soho Centre for Health &amp; Wellbeing</t>
  </si>
  <si>
    <t>Marylebone Health Centre</t>
  </si>
  <si>
    <t>Team 6 Health @ The Stowe</t>
  </si>
  <si>
    <t>Health at the Stowe</t>
  </si>
  <si>
    <t>South</t>
  </si>
  <si>
    <t>Team 1 Victoria Medical Centre</t>
  </si>
  <si>
    <t>South Westminster Centre for Health</t>
  </si>
  <si>
    <t>Team 3 Belgravia</t>
  </si>
  <si>
    <t>Team 2 Denbigh &amp; Bessborough</t>
  </si>
  <si>
    <t>CCG</t>
  </si>
  <si>
    <t>Adult Community Nursing CL CCG CLCH</t>
  </si>
  <si>
    <t>Clinical Lead</t>
  </si>
  <si>
    <t>Wellington Health Centre</t>
  </si>
  <si>
    <t>St John's Wood Medical Practice</t>
  </si>
  <si>
    <t>The Randolph Surgery</t>
  </si>
  <si>
    <t>Third Floor Medical Centre</t>
  </si>
  <si>
    <t>Woodfield Road Surgery</t>
  </si>
  <si>
    <t>Mayfair Medical Centre</t>
  </si>
  <si>
    <t>Fitzrovia Medical Centre</t>
  </si>
  <si>
    <t>Soho Square General Practice</t>
  </si>
  <si>
    <t>Great Chaepel Street Medical Centre</t>
  </si>
  <si>
    <t>Cavendish Health Centre</t>
  </si>
  <si>
    <t>The Westbourne Green Surgery</t>
  </si>
  <si>
    <t>King's College Health Centre</t>
  </si>
  <si>
    <t xml:space="preserve">Victoria Medical Centre </t>
  </si>
  <si>
    <t>Dr Shakarchi's Practice</t>
  </si>
  <si>
    <t xml:space="preserve">The Millbank Medical Centre </t>
  </si>
  <si>
    <t>Adult Community Nursing WL CCG CLCH</t>
  </si>
  <si>
    <t>North Central</t>
  </si>
  <si>
    <t>Case Manager</t>
  </si>
  <si>
    <t>GP Practice</t>
  </si>
  <si>
    <t>TBC</t>
  </si>
  <si>
    <t xml:space="preserve">Colville Health Centre </t>
  </si>
  <si>
    <t>Health &amp; Social Care Coordinator</t>
  </si>
  <si>
    <t>Network 1</t>
  </si>
  <si>
    <t>Bush Doctors</t>
  </si>
  <si>
    <t>Network 2</t>
  </si>
  <si>
    <t>Network 3</t>
  </si>
  <si>
    <t>Parsons Green Team 1&amp;2</t>
  </si>
  <si>
    <t>Network 4</t>
  </si>
  <si>
    <t>Parsons Green Team 3</t>
  </si>
  <si>
    <t>Network 5</t>
  </si>
  <si>
    <t>Hammersmith &amp; Fulham District Nursing CCG CLCH</t>
  </si>
  <si>
    <t>Ashchurch Surgery</t>
  </si>
  <si>
    <t>Richford Gate</t>
  </si>
  <si>
    <t>Brook Green Surgery</t>
  </si>
  <si>
    <t>Brook Green Medical Centre</t>
  </si>
  <si>
    <t>Jefferies 139 Lillie Rd</t>
  </si>
  <si>
    <t>Jefferies 292 Munster</t>
  </si>
  <si>
    <t>Ashville Surgery</t>
  </si>
  <si>
    <t>Bridge House Centre</t>
  </si>
  <si>
    <t>Cassidy Rd</t>
  </si>
  <si>
    <t>Fulham MC</t>
  </si>
  <si>
    <t>White City Health Centre (Dandapat)</t>
  </si>
  <si>
    <t>White City Health Centre (Kukar)</t>
  </si>
  <si>
    <t>Dr Uppal</t>
  </si>
  <si>
    <t>FC Medical Centre</t>
  </si>
  <si>
    <t>Palace Surgery</t>
  </si>
  <si>
    <t>Salisbury Surgery</t>
  </si>
  <si>
    <t>The Surgery (WW)</t>
  </si>
  <si>
    <t xml:space="preserve">Old Oak, Centre for Health </t>
  </si>
  <si>
    <t>North End Medical Centre</t>
  </si>
  <si>
    <t>Sterndale Surgery</t>
  </si>
  <si>
    <t>Canberra</t>
  </si>
  <si>
    <t>North East</t>
  </si>
  <si>
    <t>Queens Park Health Centre</t>
  </si>
  <si>
    <t>The Elgin Clinic
Dr Mackney (E87038)</t>
  </si>
  <si>
    <t>North West</t>
  </si>
  <si>
    <t>St Charles Centre for Health and Wellbeing</t>
  </si>
  <si>
    <t>South East</t>
  </si>
  <si>
    <t>Scarsdale Medical Centre (E87715)</t>
  </si>
  <si>
    <t>Scarsdale Villas Surgery (E87649)</t>
  </si>
  <si>
    <t xml:space="preserve">Emperors Gate Health Centre </t>
  </si>
  <si>
    <t>Violet Melchett Clinic</t>
  </si>
  <si>
    <t>South West</t>
  </si>
  <si>
    <t>World's End Health Centre</t>
  </si>
  <si>
    <t>Parsons Green
0208 846 6782</t>
  </si>
  <si>
    <t xml:space="preserve">Rhonelle Janse Van Rensburg
Mob: 0776 871 1003 </t>
  </si>
  <si>
    <t>Fatmata Scott
Mob 0792 045 8422</t>
  </si>
  <si>
    <t>Gill Sexton
Mob: 0781 562 9995</t>
  </si>
  <si>
    <t>Aaron Yamba
Mob: 0796 161 0729</t>
  </si>
  <si>
    <t>Emmanuel Salako
Mob: 0753 428 6237</t>
  </si>
  <si>
    <t>Marva Phillips
Mob: 0753 428 6226</t>
  </si>
  <si>
    <t>Eileen Gorman
Mob: 0777 619 4728</t>
  </si>
  <si>
    <t>Linette Brown
Mob: 0777 503 0432</t>
  </si>
  <si>
    <t>Salma Anwar
Mob: 0782 728 0155</t>
  </si>
  <si>
    <t>Sonia Berjon-Aparicio
Mob: 0792 029 5292</t>
  </si>
  <si>
    <t>Rudo Katandika
Mob: 0790 863 6835</t>
  </si>
  <si>
    <t>Kaydee Hollingshead
Mob: 0794 656 2878</t>
  </si>
  <si>
    <t>Sharon Douglas
Sharon.Douglas@clch.nhs.uk
Mob: 0795 857 6851</t>
  </si>
  <si>
    <t>The Lanark Medical Centre</t>
  </si>
  <si>
    <t>Imperial College Health Centre</t>
  </si>
  <si>
    <t>Covent Garden Medical Centre</t>
  </si>
  <si>
    <t>The Connaught Square Practice</t>
  </si>
  <si>
    <t>The Newton Medical Centre</t>
  </si>
  <si>
    <t>Westminster School Surgery</t>
  </si>
  <si>
    <t>Belgravia Surgery</t>
  </si>
  <si>
    <t>Dr Victoria Muir's Practice</t>
  </si>
  <si>
    <t>Team 5 Marylebone &amp; Mayfair</t>
  </si>
  <si>
    <t>GP Practices</t>
  </si>
  <si>
    <t>Barlby Surgery Dr Tahir and Dr Qureshi (Y01011)</t>
  </si>
  <si>
    <t>Bayswater Medical Centre Dr Vranakis (E87682)</t>
  </si>
  <si>
    <t>Beacon Medical Centre (E87050)</t>
  </si>
  <si>
    <t>Brompton Medical Centre Dr Ali (E87746)</t>
  </si>
  <si>
    <t>Colville Health Centre Dr Mok and Dr Blake (E87067)</t>
  </si>
  <si>
    <t>Dr Rose's Surgery (E87705)</t>
  </si>
  <si>
    <t>Earls Court Health and Wellbeing (Y03441)</t>
  </si>
  <si>
    <t>Earls Court Medical Centre Dr Kathirgamanathan, Dr Periyasamy, Dr Bantwal Nayak, Dr Rajakulendran (E87047)</t>
  </si>
  <si>
    <t>Earls Court Surgery Dr Parameshwaran (E87750)</t>
  </si>
  <si>
    <t>Emperor's Gate Health Centre Dr King, Dr Stott and Dr Pankhurst (E87043)</t>
  </si>
  <si>
    <t>Half Penny Steps Health Centre (Y02842)</t>
  </si>
  <si>
    <t>Health Centre 574 Harrow Road Dr Srikrishnamurthy (E87751)</t>
  </si>
  <si>
    <t>Holland Park Surgery Dr Bloom, Dr Dharmawardene and Dr Hooker (E87016)</t>
  </si>
  <si>
    <t>Kensington Park Medical Centre Dr Dua (E87720)</t>
  </si>
  <si>
    <t>King's Road Medical Centre  Dr Tahir (E87063)</t>
  </si>
  <si>
    <t>Knightsbridge Medical Centre Dr Sweeney and Dr Brunton (E87738)</t>
  </si>
  <si>
    <t>Kynance Practice Dr McKeown (E87702)</t>
  </si>
  <si>
    <t>Lancaster Gate Medical Centre Dr Maini and Dr Meer (E87722)</t>
  </si>
  <si>
    <t>Crompton Medical Centre</t>
  </si>
  <si>
    <t>Little Venice Medical Centre</t>
  </si>
  <si>
    <t>Foreland Medical Centre Dr Pearl and Dr Cram (E87706)</t>
  </si>
  <si>
    <t>North Kensington Medical Centre Dr Hames and Dr Kelso (E87003)</t>
  </si>
  <si>
    <t>Notting Hill Medical Centre Dr Garner (E87065)</t>
  </si>
  <si>
    <t>Queens Park Health Centre Dr Ahmed (E87755)</t>
  </si>
  <si>
    <t>Queens Park Health Centre Dr Lai Chung Fong (E87735)</t>
  </si>
  <si>
    <t>Queens Park Health Centre Dr Nagarajan (E87057)</t>
  </si>
  <si>
    <t>Shirland Road Medical Centre Dr Garfield &amp; Dr Sarnicki (E87021)</t>
  </si>
  <si>
    <t>St Quintin Health Centre Dr Densham (Y00507)</t>
  </si>
  <si>
    <t>The Chelsea Practice Dr Scudder (E87665)</t>
  </si>
  <si>
    <t>The Exmoor Surgery Dr Rahman (E87733)</t>
  </si>
  <si>
    <t>The Garway Medical Practice Dr Phornnarit (E87009)</t>
  </si>
  <si>
    <t>The Golborne Medical Centre Dr Dathi (E87742)</t>
  </si>
  <si>
    <t>The Good Practice Dr Sinclair and Dr Hammond (E87762)</t>
  </si>
  <si>
    <t>The Meanwhile Gardens Medical Centre (E87026)</t>
  </si>
  <si>
    <t>The New Elgin Practice Dr Quilliam &amp; Dr Tate (E87723)</t>
  </si>
  <si>
    <t>The Pembridge Villas Surgery Dr Ramsden and Dr Reid (E87061)</t>
  </si>
  <si>
    <t>The Portland Road Practice Dr Watson and Dr Topham (E87029)</t>
  </si>
  <si>
    <t>The Surgery (Dr El-Borai &amp; Dr Adib E87055)</t>
  </si>
  <si>
    <t>Westbourne Grove Medical Centre Dr Chin (E87007)</t>
  </si>
  <si>
    <t>Night Nurse</t>
  </si>
  <si>
    <t>Park View Medical Centre</t>
  </si>
  <si>
    <t>Hammersmith Centre for Health</t>
  </si>
  <si>
    <t>Fulham Cross Surgery</t>
  </si>
  <si>
    <t>Park Medical Centre</t>
  </si>
  <si>
    <t>Hammersmith Bridge Surgery</t>
  </si>
  <si>
    <t>Sands End</t>
  </si>
  <si>
    <t xml:space="preserve">Lillyville Surgery </t>
  </si>
  <si>
    <t>Hammersmith City &amp; Canberra</t>
  </si>
  <si>
    <t>Orietta Toniatti
Mob: 0755 443 8285</t>
  </si>
  <si>
    <t>N/A</t>
  </si>
  <si>
    <t>Esther Van Den Eijkel
Mob: 0776 678 1905</t>
  </si>
  <si>
    <t xml:space="preserve">Angie Gill
Mob: 0777 503 0431 </t>
  </si>
  <si>
    <t xml:space="preserve">Eileen Gorman
Mob: 0777 619 4728 </t>
  </si>
  <si>
    <t xml:space="preserve">Esther Van Den Eijkel
Mob: 0776 678 1905 </t>
  </si>
  <si>
    <t>Jo Gralka
0758 071 2420</t>
  </si>
  <si>
    <t>Naomi Wainana
Mob: 0743 262 8482</t>
  </si>
  <si>
    <t>Flora Adefila 
Mob 0750 786 6664</t>
  </si>
  <si>
    <t>Djunga Kimbulu
Mob: 0778 886 0005</t>
  </si>
  <si>
    <t>New Surgery  – Uxbridge Rd</t>
  </si>
  <si>
    <t>Tri-Borough Night Nursing Team
8pm - 8am based at St Charles
Tel: 0208 962 7609
Fax: tbc</t>
  </si>
  <si>
    <t>Abingdon Team</t>
  </si>
  <si>
    <t>Health at Stowe Team 1</t>
  </si>
  <si>
    <t>Walmer Road Team</t>
  </si>
  <si>
    <t>Worlds End Team</t>
  </si>
  <si>
    <t>Emperor's Gate Team</t>
  </si>
  <si>
    <t>Colville Team</t>
  </si>
  <si>
    <t>Violet Melchett Team</t>
  </si>
  <si>
    <t>Queens Park Team</t>
  </si>
  <si>
    <t>Holland Park Team</t>
  </si>
  <si>
    <t>Health at Stowe Team 2</t>
  </si>
  <si>
    <t>82 Lillie Rd</t>
  </si>
  <si>
    <t>please see Team Leader for contact details</t>
  </si>
  <si>
    <t>Clinical Business Unit Manager</t>
  </si>
  <si>
    <t>CCGs CLCH Contact Details</t>
  </si>
  <si>
    <t>Rapid Response &amp; Single Point of Referral</t>
  </si>
  <si>
    <t>Vacant
Deputy District Nurse Team Leader
Tel: 0207 316 6876 
Fax: 03000083240</t>
  </si>
  <si>
    <t>Naomi Wainana
Mob: 07896 075 524</t>
  </si>
  <si>
    <t>Jane Sharp 
Mob 07508004161
EOLC: Sue Robinson
Mob: 0750 800 4157</t>
  </si>
  <si>
    <t>Keith Mellor
Mob: 0790 851 5332
EOLC: Sue Robinson
Mob: 0750 800 4157</t>
  </si>
  <si>
    <t>Florence Upkabi
Mob: 0794 618 0990
EOLC: Sue Robinson
Mob: 0750 800 4157</t>
  </si>
  <si>
    <t>Jo Dang
Mob: 0794 618 0381
EOLC: Sue Robinson
Mob: 0750 800 4157</t>
  </si>
  <si>
    <t>Please see Team Leader
EOLC: Sue Robinson
Mob: 0750 800 4157</t>
  </si>
  <si>
    <t>Please see Deputy Team Leader
EOLC: Sue Robinson
Mob: 0750 800 4157</t>
  </si>
  <si>
    <t>Column2</t>
  </si>
  <si>
    <t>Night Nursing Service</t>
  </si>
  <si>
    <t>CCG2</t>
  </si>
  <si>
    <t>West</t>
  </si>
  <si>
    <t>H&amp;F</t>
  </si>
  <si>
    <t>check</t>
  </si>
  <si>
    <t>CCG_list</t>
  </si>
  <si>
    <t>Filtered list</t>
  </si>
  <si>
    <t>All</t>
  </si>
  <si>
    <t>HF</t>
  </si>
  <si>
    <t>all</t>
  </si>
  <si>
    <t>CCG Selection box</t>
  </si>
  <si>
    <t>INSTRUCTIONS</t>
  </si>
  <si>
    <t>1. Select GP Practices yellow box and press delete key to clear</t>
  </si>
  <si>
    <t>3. Select your GP practice of interest from the GP practices yellow box dropdown</t>
  </si>
  <si>
    <t>2. Select CCG box and choose relevant CCG or "All" from drop down list</t>
  </si>
  <si>
    <t>CCGs CLCH contact details</t>
  </si>
  <si>
    <t>John Hawkins-Foard
District Nurse Team Leader
Tel: 0207 316 6876
Team Mob: 0778 841 6430
Fax: 0300 008 3240</t>
  </si>
  <si>
    <t>Yani de la Cruz
Deputy District Nurse Team Leader 07815 710 848</t>
  </si>
  <si>
    <t>Parkview</t>
  </si>
  <si>
    <t>Practice email address</t>
  </si>
  <si>
    <t>tamsindart@nhs.net</t>
  </si>
  <si>
    <t>valerietilleke@nhs.net</t>
  </si>
  <si>
    <t>News item</t>
  </si>
  <si>
    <t>v.chohan@nhs.net</t>
  </si>
  <si>
    <t>mike.archer@nhs.net</t>
  </si>
  <si>
    <t>stephenweller@nhs.net</t>
  </si>
  <si>
    <t>lesleykenny@nhs.net</t>
  </si>
  <si>
    <t>julie.cuming@nhs.net</t>
  </si>
  <si>
    <t>paul.ferguson@nhs.net</t>
  </si>
  <si>
    <t>ptowey@nhs.net</t>
  </si>
  <si>
    <t>billy.awan@nhs.net</t>
  </si>
  <si>
    <t>s.sharkey@nhs.net</t>
  </si>
  <si>
    <t>pauline.patterson@nhs.net</t>
  </si>
  <si>
    <t>laura.mckersie@nhs.net</t>
  </si>
  <si>
    <t>neena.dasgupta@nhs.net</t>
  </si>
  <si>
    <t>Parsons Green</t>
  </si>
  <si>
    <t>Parkview Team 1</t>
  </si>
  <si>
    <t>Parkview Team 2</t>
  </si>
  <si>
    <t>Bush Doctors Team 1</t>
  </si>
  <si>
    <t>Richford Gate Team 1</t>
  </si>
  <si>
    <t>Hammersmith Bridge Team 1</t>
  </si>
  <si>
    <t>Parsons Green Team 1</t>
  </si>
  <si>
    <t>Parsons Green
Team 1</t>
  </si>
  <si>
    <t>Parsons Green Team 2</t>
  </si>
  <si>
    <t>Parsons Green Team 4</t>
  </si>
  <si>
    <t>Parkview 1</t>
  </si>
  <si>
    <t>Parkview 2</t>
  </si>
  <si>
    <t>sadhna.kukar@nhs.net</t>
  </si>
  <si>
    <t>chris.adams6@nhs.net</t>
  </si>
  <si>
    <t>carolinedurack@nhs.net</t>
  </si>
  <si>
    <t xml:space="preserve">marta.cabrera@nhs.net
</t>
  </si>
  <si>
    <t xml:space="preserve">tabitha.buchanan@nhs.net
</t>
  </si>
  <si>
    <t xml:space="preserve">chris.adams6@nhs.net
</t>
  </si>
  <si>
    <t xml:space="preserve">carolinedurack@nhs.net
</t>
  </si>
  <si>
    <t xml:space="preserve">chris.adams6@nhs.net
</t>
  </si>
  <si>
    <t xml:space="preserve">karen.langley1@nhs.net
</t>
  </si>
  <si>
    <t xml:space="preserve">ann.hall4@nhs.net
</t>
  </si>
  <si>
    <t xml:space="preserve">ritabright@nhs.net
</t>
  </si>
  <si>
    <t xml:space="preserve">kmjefferies@nhs.net
</t>
  </si>
  <si>
    <t>ritabright@nhs.net</t>
  </si>
  <si>
    <t xml:space="preserve">chris.adams6@nhs.net
</t>
  </si>
  <si>
    <t xml:space="preserve">magnus.nelson2@nhs.net
</t>
  </si>
  <si>
    <t xml:space="preserve">Jdobson2@nhs.net
</t>
  </si>
  <si>
    <t xml:space="preserve">mtahir@nhs.net
</t>
  </si>
  <si>
    <t xml:space="preserve">pbhambra1@nhs.net
</t>
  </si>
  <si>
    <t xml:space="preserve">muhammad.akram5@nhs.net
</t>
  </si>
  <si>
    <t xml:space="preserve">serena.ledger@nhs.net
</t>
  </si>
  <si>
    <t>amanda.denison@nhs.net</t>
  </si>
  <si>
    <t xml:space="preserve">z.meszaros@nhs.net
</t>
  </si>
  <si>
    <t>paramjit.bains@nhs.net</t>
  </si>
  <si>
    <t xml:space="preserve">nicola.johnston@nhs.net
</t>
  </si>
  <si>
    <t>s.hasan@nhs.net</t>
  </si>
  <si>
    <t>v.stojanovska@nhs.net</t>
  </si>
  <si>
    <t>sherazkhan@nhs.net</t>
  </si>
  <si>
    <t>karen.biberovic@nhs.net</t>
  </si>
  <si>
    <t xml:space="preserve">karen.biberovic@nhs.net
</t>
  </si>
  <si>
    <t>Sena.shah@nhs.net</t>
  </si>
  <si>
    <t xml:space="preserve">d.rubio@nhs.net
</t>
  </si>
  <si>
    <t>Crawford Street Surgery</t>
  </si>
  <si>
    <t>Crawford Street Surgery 95-97 Crawford Street , London W1H 2HJ</t>
  </si>
  <si>
    <t>Wen Foo   Mob: 07815710052</t>
  </si>
  <si>
    <t>Pimlico Health @  the Marven</t>
  </si>
  <si>
    <t>ravi.muthiah@nhs.net</t>
  </si>
  <si>
    <t>Secure email (TBC)</t>
  </si>
  <si>
    <t>Nadya.babiychuk@nhs.net</t>
  </si>
  <si>
    <t xml:space="preserve">Anna.jennings@nhs.net </t>
  </si>
  <si>
    <t xml:space="preserve">jcreaser@nhs.net   </t>
  </si>
  <si>
    <t>Clare.magona@nhs.net</t>
  </si>
  <si>
    <t>dimka.vancheva@nhs.net</t>
  </si>
  <si>
    <t>Sanja.todorovic@nhs.net</t>
  </si>
  <si>
    <t>Ratish.pillai@nhs.net</t>
  </si>
  <si>
    <t>rosieoneill@nhs.net</t>
  </si>
  <si>
    <t>saira.arif@nhs.net</t>
  </si>
  <si>
    <t>faisal.ahmed@nhs.net</t>
  </si>
  <si>
    <t>amandagaffney@nhs.net</t>
  </si>
  <si>
    <t>jcreaser@nhs.net</t>
  </si>
  <si>
    <t>ihsan.pickstock@nhs.net</t>
  </si>
  <si>
    <t>adalal@nhs.net</t>
  </si>
  <si>
    <t>sharon.ryan6@nhs.net</t>
  </si>
  <si>
    <t>neelam.begum@nhs.net</t>
  </si>
  <si>
    <t>sylvia.hendry@nhs.net</t>
  </si>
  <si>
    <t>carole.challen@nhs.net</t>
  </si>
  <si>
    <t>Leiola.jefferson@nhs.net</t>
  </si>
  <si>
    <t>Leigh.kerridge@nhs.net</t>
  </si>
  <si>
    <t>Cliff.massey@nhs.net</t>
  </si>
  <si>
    <t>s.fernandes@nhs.net</t>
  </si>
  <si>
    <t>sarah.harcher@nhs.net</t>
  </si>
  <si>
    <t>jacquie.oconnor@nhs.net</t>
  </si>
  <si>
    <t>declan.stow@nhs.net</t>
  </si>
  <si>
    <t>gail.spiller@nhs.net</t>
  </si>
  <si>
    <t>azizpandor@nhs.net</t>
  </si>
  <si>
    <t>donikaxhixha@nhs.net</t>
  </si>
  <si>
    <t>Min.kourti@nhs.net</t>
  </si>
  <si>
    <t>Crawford Medical Practice</t>
  </si>
  <si>
    <t>Pimlico.marven@nhs.net</t>
  </si>
  <si>
    <t>HAFCCG.drKuKarwhitecity@nhs.net</t>
  </si>
  <si>
    <t>Patient Caseload requested?</t>
  </si>
  <si>
    <t>ashchurchsurgery@nhs.net</t>
  </si>
  <si>
    <t>Yes</t>
  </si>
  <si>
    <t>sms.hammersmithsurgery@nhs.net</t>
  </si>
  <si>
    <t>HAFCCG.Richfordgate@nhs.net</t>
  </si>
  <si>
    <t>lissongrovehc@nhs.net</t>
  </si>
  <si>
    <t>pimlico.marven@nhs.net</t>
  </si>
  <si>
    <t xml:space="preserve">newton.clinical@nhs.net </t>
  </si>
  <si>
    <t>ruthsandu@nhs.net</t>
  </si>
  <si>
    <t>Maliha.baig@nhs.net</t>
  </si>
  <si>
    <t>lilyville.surgery@nhs.net</t>
  </si>
  <si>
    <t>woodfieldroadsurgery.wpct@nhs.net</t>
  </si>
  <si>
    <t>brookgreenmc@nhs.net</t>
  </si>
  <si>
    <t>littlevenice.westminster@nhs.net</t>
  </si>
  <si>
    <t xml:space="preserve">tamsindart@nhs.net </t>
  </si>
  <si>
    <t>Bridge House Centre [South Fulham Health Clinic]</t>
  </si>
  <si>
    <t>HAFCCG.southfulhamhealthclinic@nhs.net</t>
  </si>
  <si>
    <t>Ella.inzani@nhs.net</t>
  </si>
  <si>
    <t>coventgarden.medicalcentre@nhs.net</t>
  </si>
  <si>
    <t>sawdah.farooq@nhs.net</t>
  </si>
  <si>
    <t>nadya.babiychuk@nhs.net</t>
  </si>
  <si>
    <t>clccg.admin-mvmc@nhs.net</t>
  </si>
  <si>
    <t>northend.medicalcentre@NHS.net</t>
  </si>
  <si>
    <t>Connaught.square@nhs.net</t>
  </si>
  <si>
    <t>Darryl.dawkins@nhs.net</t>
  </si>
  <si>
    <t>serena.ledger@nhs.net</t>
  </si>
  <si>
    <t>Zeaul.Karim@nhs.net</t>
  </si>
  <si>
    <t>mehul.patel2@nhs.net</t>
  </si>
  <si>
    <t>mahmud.ferdous@nhs.net</t>
  </si>
  <si>
    <t>velgia.kugananthan@nhs.net</t>
  </si>
  <si>
    <t xml:space="preserve">g.chieng@nhs.net </t>
  </si>
  <si>
    <t xml:space="preserve">k.sadek@nhs.net </t>
  </si>
  <si>
    <t xml:space="preserve">h.khaliq@nhs.net </t>
  </si>
  <si>
    <t>emmapotter1@nhs.net</t>
  </si>
  <si>
    <t>karin.kadlecikova@nhs.net</t>
  </si>
  <si>
    <t>farahahmad@nhs.net</t>
  </si>
  <si>
    <t>florencemponda@nhs.net</t>
  </si>
  <si>
    <t xml:space="preserve">s.bangura@nhs.net </t>
  </si>
  <si>
    <t>Muhamnmad.akram5@nhs.net</t>
  </si>
  <si>
    <t>marija.doko@nhs.net</t>
  </si>
  <si>
    <t>ahmed.hamza1@nhs.net</t>
  </si>
  <si>
    <t xml:space="preserve">b.sangiemkokgruad@nhs.net </t>
  </si>
  <si>
    <t>magdalena.korus@nhs.net</t>
  </si>
  <si>
    <t>mandy.walsh@nhs.net</t>
  </si>
  <si>
    <t>james.cook2@nhs.net</t>
  </si>
  <si>
    <t>james.cook@thepracticeplc.com</t>
  </si>
  <si>
    <t>mahfuz.monir@nhs.net</t>
  </si>
  <si>
    <t>kimrose-grosso@nhs.net</t>
  </si>
  <si>
    <t>gayub@nhs.net</t>
  </si>
  <si>
    <t>deborah.boreham@nhs.net</t>
  </si>
  <si>
    <t>sarah.walker23@nhs.net</t>
  </si>
  <si>
    <t>stephen.samson@nhs.net</t>
  </si>
  <si>
    <t>fatima.kassab@nhs.net</t>
  </si>
  <si>
    <t>maryla.karge@nhs.net</t>
  </si>
  <si>
    <t>a.somasekaram@nhs.net</t>
  </si>
  <si>
    <t>yphillips@nhs.net</t>
  </si>
  <si>
    <t>penny.benfield@nhs.net</t>
  </si>
  <si>
    <t>raj.sharma4@nhs.net</t>
  </si>
  <si>
    <t>lesley.french@nhs.net</t>
  </si>
  <si>
    <t>martin.levantine@nhs.net</t>
  </si>
  <si>
    <t>michael.mckeown@nhs.net</t>
  </si>
  <si>
    <t>josephine.doyle@nhs.net</t>
  </si>
  <si>
    <t>lucy.stewart@nhs.net</t>
  </si>
  <si>
    <t>iankelso@nhs.net</t>
  </si>
  <si>
    <t>rachel.hames@nhs.net</t>
  </si>
  <si>
    <t>merrilees.smiley@nhs.net</t>
  </si>
  <si>
    <t>rachael.garner@nhs.net</t>
  </si>
  <si>
    <t>rafiqun.khanom@nhs.net</t>
  </si>
  <si>
    <t>simi.ahmed@nhs.net</t>
  </si>
  <si>
    <t>joyce.kiyani@nhs.net</t>
  </si>
  <si>
    <t>francesca.lai@nhs.net</t>
  </si>
  <si>
    <t>jane.nagarajan@nhs.net</t>
  </si>
  <si>
    <t>ashley.ramsay@nhs.net</t>
  </si>
  <si>
    <t>janet.leacock@nhs.net</t>
  </si>
  <si>
    <t>helenfitzpatrick@nhs.net</t>
  </si>
  <si>
    <t>andrew.white2@nhs.net</t>
  </si>
  <si>
    <t>michelleahchay@nhs.net</t>
  </si>
  <si>
    <t>june.kirkman@nhs.net</t>
  </si>
  <si>
    <t>k.shackleford@nhs.net</t>
  </si>
  <si>
    <t xml:space="preserve">debbiemccarthy@nhs.net </t>
  </si>
  <si>
    <t xml:space="preserve">sherazkhan@nhs.net </t>
  </si>
  <si>
    <t>exmoorsurgery@nhs.net</t>
  </si>
  <si>
    <t>hughsmith@nhs.net</t>
  </si>
  <si>
    <t>tasneem.dathi@nhs.net</t>
  </si>
  <si>
    <t>jfluxman@nhs.net</t>
  </si>
  <si>
    <t>judy.tate@nhs.net</t>
  </si>
  <si>
    <t>jan.duplessis@nhs.net</t>
  </si>
  <si>
    <t xml:space="preserve">j.payn@nhs.net </t>
  </si>
  <si>
    <t>alesandra.iglesias@nhs.net</t>
  </si>
  <si>
    <t>yvonne.fraser@nhs.net</t>
  </si>
  <si>
    <t>krydings@nhs.net</t>
  </si>
  <si>
    <t>veronica.pilgrim@nhs.net</t>
  </si>
  <si>
    <t>The Surgery Dr Wijayasinghe (E87727) [Colville Health Centre]</t>
  </si>
  <si>
    <t>rajalakshmi.parayil@nhs.net</t>
  </si>
  <si>
    <t xml:space="preserve">krydings@nhs.net </t>
  </si>
  <si>
    <t>Ramasamy &amp; Partners Dr Ramasamy and Dr Nannithamby (E87024) [12-14 Golborne Road]</t>
  </si>
  <si>
    <t>Hammersmith Bridge Surgery [The Hammersmith Surgery E85033]</t>
  </si>
  <si>
    <t>Jefferies 139 Lillie Rd [Lillie Road Health Centre]</t>
  </si>
  <si>
    <t>Jefferies 292 Munster [Dr Jefferies and Partners]</t>
  </si>
  <si>
    <t>Wlccg.elginclinic@nhs.net</t>
  </si>
  <si>
    <t>clccg.pghc@nhs.net</t>
  </si>
  <si>
    <t xml:space="preserve">wlccg.garway@nhs.net </t>
  </si>
  <si>
    <t>Tri-Borough Night Nursing Team
8pm - 8am based at St Charles
Tel: 0208 102 5500
Fax: tbc</t>
  </si>
  <si>
    <t xml:space="preserve"> clccg.sohosquaregeneralpractice@nhs.net</t>
  </si>
  <si>
    <t>The care-navigators in CL have now moved over to a new provider.</t>
  </si>
  <si>
    <t>khristle.absalud@nhs.net</t>
  </si>
  <si>
    <t xml:space="preserve">clccg.sohosquaregeneralpractice@nhs.net </t>
  </si>
  <si>
    <t>CLCCG.MHCAdmin@nhs.net</t>
  </si>
  <si>
    <t>Parkview
0208 102 6001</t>
  </si>
  <si>
    <t>Maida Vale Medical Centre [E87010]</t>
  </si>
  <si>
    <t>grandunion@nhs.net</t>
  </si>
  <si>
    <t>hafccg.sandsendhealthclinic@nhs.net</t>
  </si>
  <si>
    <t>clccg.belgraviasurgery@nhs.net</t>
  </si>
  <si>
    <t>Josphine  Mgbeanulu
Mob: 07815716431</t>
  </si>
  <si>
    <t>Matiwonesa Nyati (Mati)
07958121921</t>
  </si>
  <si>
    <t>Edith Enibunniga-Kante
Mob: 07883300156</t>
  </si>
  <si>
    <t>Margaret Dowuona
Mob: 07534286187</t>
  </si>
  <si>
    <t xml:space="preserve"> Ashville.surgery@nhs.net</t>
  </si>
  <si>
    <t>The Surgery (Stanhope Mews West) Dr Gillies, Dr Steeden &amp; Dr Hussein (E87103)</t>
  </si>
  <si>
    <t xml:space="preserve">Michelle Hammond
District Nurse Team Leader
Tel: 0207 792 7742
Team Mob: 0788 793 5725
Fax: 0300 008 3228 </t>
  </si>
  <si>
    <t xml:space="preserve">Maria del Rosario Gil Garcia
Deputy District Nurse Team Leader
Tel: 07767 442253
Fax: 0300 008 3228 </t>
  </si>
  <si>
    <t>Vicky Ireland
District Nurse Team Leader
Tel: 0207 792 7746
Mob: 0776 744 2253
Fax: 0300 008 3233</t>
  </si>
  <si>
    <t>The Redcliffe Surgery Dr Farrar, Dr Butler and Dr Rees (E87665)</t>
  </si>
  <si>
    <t>Abingdon Medical Practice Dr Corbett (E98701)</t>
  </si>
  <si>
    <t>Colville Health Centre Dr Chung (E87067)</t>
  </si>
  <si>
    <t>The New Elgin Practice  Dr Tate (E87723)</t>
  </si>
  <si>
    <t>Harrow Road Health Centre Dr Fluxman, Tate and Partner (E87637) [Grand Union Health Centre]</t>
  </si>
  <si>
    <t>Rosary Gardens Surgery Dr Joshi (E87048)</t>
  </si>
  <si>
    <t>Park View Medical Centre [E85048]</t>
  </si>
  <si>
    <t xml:space="preserve">Mbassey Janneh
Deputy District Nurse Team Leader
Tel: 07768 357601
</t>
  </si>
  <si>
    <t>Portobello Medical Centre Drs Neilan and Selvarajah (Y00200)</t>
  </si>
  <si>
    <r>
      <t xml:space="preserve">From 1 November 2016 the SPOR for community services in the tri-borough (including the Community Independence Service (CIS)) can be contacted on a single number: </t>
    </r>
    <r>
      <rPr>
        <b/>
        <sz val="9"/>
        <color indexed="8"/>
        <rFont val="Arial"/>
        <family val="2"/>
      </rPr>
      <t>0300 033 0333</t>
    </r>
    <r>
      <rPr>
        <sz val="9"/>
        <color indexed="8"/>
        <rFont val="Arial"/>
        <family val="2"/>
      </rPr>
      <t>.</t>
    </r>
  </si>
  <si>
    <t>Cora Molloy (tri-borough CBU manager)
Cora.Molloy@clch.nhs.uk
Mob: 0778 611 0755</t>
  </si>
  <si>
    <t>From 1 November 2016 the SPOR for community services in the tri-borough (including the Community Independence Service (CIS)) can be contacted on a single number: 0300 033 0333.</t>
  </si>
  <si>
    <t>marzena.grzymala@nhs.net</t>
  </si>
  <si>
    <t>r.palanisamy@nhs.net</t>
  </si>
  <si>
    <t>suhal.ullah@nhs.net</t>
  </si>
  <si>
    <t>peter.milton@nhs.net</t>
  </si>
  <si>
    <t>Dr Boreham and Dr Rowley (E87071) - merged with Knightsbridge Medical Centre</t>
  </si>
  <si>
    <t>chockey@nhs.net</t>
  </si>
  <si>
    <t>laura.bacon3@nhs.net</t>
  </si>
  <si>
    <t>noorez.hirani@nhs.net</t>
  </si>
  <si>
    <t>sabina.canisius@nhs.net</t>
  </si>
  <si>
    <t>Shalisha Johnson
Deputy District Nurse Team Leader
Tel: 07788 416356 / 07930 362013
Fax: 03000083240</t>
  </si>
  <si>
    <t>Parkview
0208 102 6001
Efax: 03000082130</t>
  </si>
  <si>
    <t>Richford Gate
020 8102 3666
Efax: 03000083268</t>
  </si>
  <si>
    <t>Oluwakemi (Grace) Daramola 
Mob: 07775028274</t>
  </si>
  <si>
    <t>Jacqueline Djonga
Mob: 07984 188 247</t>
  </si>
  <si>
    <t xml:space="preserve">Lyndsey Stott
Deputy District Nurse Team Leader
Tel: 07775 028264
Fax: 0300 008 3228 </t>
  </si>
  <si>
    <t>St Quentins Health Centre Dr Densham (Y00507)</t>
  </si>
  <si>
    <t>Erica  McNair
District Nurse Team Leader
Tel: 0207 349 2862 
Mob: 07917 162677
Fax: 0300 008 3141
CLCHT.VioletMelchettDistrictNursingTeam@nhs.net</t>
  </si>
  <si>
    <t>Omowunmi (Wunmi) Adedayo 
Mob: 07946181098
Team mobile: 07799131803</t>
  </si>
  <si>
    <t>Parkview
0208 102 6001
Efax: 03000082130
Team mob.: 07798882605</t>
  </si>
  <si>
    <t xml:space="preserve">Jane Opkou Mob: 07944848245 and
Stephanie Woods
0794 464 3957
</t>
  </si>
  <si>
    <t>Bush Doctors
020 8102 4520
Efax: 03000083275
Team mob.: 07717348999</t>
  </si>
  <si>
    <t>Richford Gate
020 8102 3666
Efax: 03000083268
Team mob.: 07827978805</t>
  </si>
  <si>
    <t>Hammersmith Bridge 0208 102 3850
Efax: 03000083185
Team mob.: 07717426939</t>
  </si>
  <si>
    <t>Parsons Green
0208 102 4119
Efax: 03000083121
Team mob.: 07825385893</t>
  </si>
  <si>
    <t>Parsons Green
0208 102 4119
Efax: 03000083121
Team mob.: 07827083251</t>
  </si>
  <si>
    <t>Parsons Green
0208 102 4119
Efax: 03000083121
Team mob.: 07827449323</t>
  </si>
  <si>
    <t>Parsons Green
0208 102 4119
Efax: 03000083121
Team mob.: 07795255781</t>
  </si>
  <si>
    <t>Judith Centofanti
District Nurse Team Leader
Tel: 0208 102 5602
Mob:07768 357601
CLCHT.abingdondn@nhs.net</t>
  </si>
  <si>
    <t xml:space="preserve">Michelle Hammond
District Nurse Team Leader
Tel: 0207 792 7742
Team Mob: 0788 793 5725
Fax: 0300 008 3228
clcht.colvilledistrictnurses@nhs.net  </t>
  </si>
  <si>
    <t xml:space="preserve">Michelle Hammond
District Nurse Team Leader
Tel: 0207 792 7742
Team Mob: 0788 793 5725
Fax: 0300 008 3228 
clcht.colvilledistrictnurses@nhs.net </t>
  </si>
  <si>
    <t xml:space="preserve">John Hawkins-Foard
District Nurse Team Leader
Tel: 0207 316 6876
Team Mob: 0778 841 6430 / 07775 891948 
Fax: 0300 008 3240
clcht.team1west@nhs.net </t>
  </si>
  <si>
    <t xml:space="preserve">Abigail Lerche
Deputy District Nurse Team Leader
Tel: 07815 710042
Fax: 0300 008 3228 </t>
  </si>
  <si>
    <r>
      <t xml:space="preserve">Prisca Mwandiambira
District Nurse Team Leader
Tel: 0207 316 6876
Team Mob: 0778 841 6359  / 07815 711013
Fax: 0300 008 3240  
clcht.team2west@nhs.net                            </t>
    </r>
    <r>
      <rPr>
        <sz val="9"/>
        <color rgb="FF3333FF"/>
        <rFont val="Arial"/>
        <family val="2"/>
      </rPr>
      <t xml:space="preserve"> </t>
    </r>
  </si>
  <si>
    <t xml:space="preserve">Pamela Towolawi
District Nurse Team Leader
Tel: 0208 206 5085
Team Mob: 0778 572 0333 / 07815 712522
eFax: 03000083220
queensparkdn1wpct@nhs.net </t>
  </si>
  <si>
    <t>Vicky Ireland
District Nurse Team Leader
Tel: 0207 792 7746
Team Mob: 0776 744 2253
Fax: 0300 008 3233
clcht.walmerroaddistrictnurseteam@nhs.net</t>
  </si>
  <si>
    <t xml:space="preserve">Linda Julouis
Deputy District Nurse Team Leader
Tel: 07775028262
</t>
  </si>
  <si>
    <t>Ashley Ancharaz
District Nurse Team Leader
Tel: 020 7792 7735
Mob:07778 879171
CLCHT.abingdondn@nhs.net</t>
  </si>
  <si>
    <t>Evabella Delmar
Deputy District Nurse Team Leader   
Tel: 0207 349 2862
Mob.: 07775028254
Fax: 0300 008 3141</t>
  </si>
  <si>
    <t>Vacant
District Nurse Team Leader
Tel: 0207 349 3286
CLCHT.Worldsenddns@nhs.net</t>
  </si>
  <si>
    <t>Robert Katso &amp; Omowumi-Yetunde Ajitena
Deputy District Nurse Team Leader 
Mob.: 07775011052  
Tel: 0207 349 2862
Fax: 0300 008 3142</t>
  </si>
  <si>
    <t>Robert Katso &amp; Omowumi-Yetunde Ajitena
Deputy District Nurse Team Leader 
Mob.: 07775011052  
Tel: 0207 349 2862
Fax: 0300 008 3143</t>
  </si>
  <si>
    <t>Robert Katso &amp; Omowumi-Yetunde Ajitena
Deputy District Nurse Team Leader 
Mob.: 07775011052  
Tel: 0207 349 2862
Fax: 0300 008 3144</t>
  </si>
  <si>
    <t>Robert Katso &amp; Omowumi-Yetunde Ajitena
Deputy District Nurse Team Leader 
Mob.: 07775011052  
Tel: 0207 349 2862
Fax: 0300 008 3145</t>
  </si>
  <si>
    <t>Robert Katso &amp; Omowumi-Yetunde Ajitena
Deputy District Nurse Team Leader 
Mob.: 07775011052  
Tel: 0207 349 2862
Fax: 0300 008 3146</t>
  </si>
  <si>
    <t>Robert Katso &amp; Omowumi-Yetunde Ajitena
Deputy District Nurse Team Leader 
Mob.: 07775011052  
Tel: 0207 349 2862
Fax: 0300 008 3147</t>
  </si>
  <si>
    <t>Robert Katso &amp; Omowumi-Yetunde Ajitena
Deputy District Nurse Team Leader 
Mob.: 07775011052  
Tel: 0207 349 2862
Fax: 0300 008 3148</t>
  </si>
  <si>
    <t>Robert Katso &amp; Omowumi-Yetunde Ajitena
Deputy District Nurse Team Leader 
Mob.: 07775011052  
Tel: 0207 349 2862
Fax: 0300 008 3149</t>
  </si>
  <si>
    <t>Robert Katso &amp; Omowumi-Yetunde Ajitena
Deputy District Nurse Team Leader 
Mob.: 07775011052  
Tel: 0207 349 2862
Fax: 0300 008 3150</t>
  </si>
  <si>
    <t>Robert Katso &amp; Omowumi-Yetunde Ajitena
Deputy District Nurse Team Leader 
Mob.: 07775011052  
Tel: 0207 349 2862
Fax: 0300 008 3151</t>
  </si>
  <si>
    <t>Robert Katso &amp; Omowumi-Yetunde Ajitena
Deputy District Nurse Team Leader 
Mob.: 07775011052  
Tel: 0207 349 2862
Fax: 0300 008 3152</t>
  </si>
  <si>
    <t>Robert Katso &amp; Omowumi-Yetunde Ajitena
Deputy District Nurse Team Leader 
Mob.: 07775011052  
Tel: 0207 349 2862
Fax: 0300 008 3153</t>
  </si>
  <si>
    <t>Elizabeth Martin</t>
  </si>
  <si>
    <t xml:space="preserve">Alyson Taylor
</t>
  </si>
  <si>
    <t>Rhonelle Janse Van Rensburg
Mob: 07786 554062
Team number: 02079632514
Email: Clcht.longmorednwpct@nhs.net</t>
  </si>
  <si>
    <t>Joyce Jacob
Mob: 07795 564791
Team number: 02079632510
Email: Clcht.pimlicodn@nhs.net</t>
  </si>
  <si>
    <t>Bibi Bheekhoo                                   07795 564793
Team number: 02079632508
Clcht.Belgraviadnwpct@nhs.net</t>
  </si>
  <si>
    <t>Yvonne Gerard (on mat leave)</t>
  </si>
  <si>
    <t>Dawn Ashmole
Mob: 07768 753208
02075346518
Clcht.sohodnwpct@nhs.net</t>
  </si>
  <si>
    <t xml:space="preserve">Petrina Day  &amp; Hanna Williamson
</t>
  </si>
  <si>
    <t xml:space="preserve">Madiana Katta
Mob: 07774 45840
Team number: 020 7316 6873
Team6central@nhs.net
</t>
  </si>
  <si>
    <t>Zoja Maskalenko</t>
  </si>
  <si>
    <t xml:space="preserve">Ros Skinner
Mob: 07768 753215
Team number: 020 7102 4500
B.wms-pct@nhs.net
</t>
  </si>
  <si>
    <t>Currently vacant
Team mobile: 07788416356
Team number: 020 7563 6137
lissongrovednwpct@nhs.net</t>
  </si>
  <si>
    <t xml:space="preserve">Susan Guray  &amp; Comfort Asante-Brobbey
</t>
  </si>
  <si>
    <t xml:space="preserve">Vacant
Team mobile: 07721 642439
Team number: 020 7563 6143
maidavalednwpct@nhs.net
</t>
  </si>
  <si>
    <t>Simona Tan</t>
  </si>
  <si>
    <t>Dadirai Law
Mob.: 07768 753216
Team number: 020 7887 1620
paddingtongreendnwpct@nhs.net</t>
  </si>
  <si>
    <t>No deputy team leader</t>
  </si>
  <si>
    <t>Please contact Community Nursing Locality Managers:
Emily Karaguba
emily.karugaba@nhs.net
Mob: 0750 690 6494 
James Mackintosh
james.mackintosh1@nhs.net
Mob.: 07815 710163</t>
  </si>
  <si>
    <t>Cora Molloy (tri-borough CBU manager)
cora.molloy@nhs.net
Mob: 07786 110749</t>
  </si>
  <si>
    <t>Sharon Douglas
sharon.douglas3@nhs.net
Mob: 0795 857 6851</t>
  </si>
  <si>
    <t>Raj Nemchand
raj.nemchand@nhs.net
Tel: 0207 349 2862
Mob: 0779 669 5976
Fax: 0300 008 3141</t>
  </si>
  <si>
    <t>Steven Connelly
steven.connelly2@nhs.net
Tel: 0208 206 5085
Mob: 0777 503 0430
eFax: 03000083220</t>
  </si>
  <si>
    <t>Matiwonesa (Mati) Nyati 
Mob: 07958121921</t>
  </si>
  <si>
    <t>Josephine Mgbeanulu 
Mob: 07815716431
Efax: 03000083121
Team mob.: 07825385893
Team main no.: 0208 102 4119</t>
  </si>
  <si>
    <t>Sheila Osman
Mob: 07827978805  and Helen Arlek 
Mob: 07432 628484</t>
  </si>
  <si>
    <t xml:space="preserve">Locality manager for CL South:
Alice Aluku Obwoya  
alice.alukuobwoya@nhs.net
Mob: 0793 958 3966
Locality manager for CL North:
Laura El Hurimi
laura.elhurimi@nhs.net 
07795283643
</t>
  </si>
  <si>
    <t>The Golborne Medical Centre Dr Razak (E87742)</t>
  </si>
  <si>
    <t>Lyndsey Stott
Deputy District Nurse Team Leader
Tel: 07775 028264
Fax: 0300 008 3229</t>
  </si>
  <si>
    <t>Ivra Kyrte
Deputy District Nurse Team Leader
Tel: 07767 442253 / 07775 028261 
Fax: 0300 008 3228 
Karina Wright
0776 744 2253</t>
  </si>
  <si>
    <t xml:space="preserve">Rebecca Davey
Deputy District Nurse Team Leader
Tel: 07770471987
Fax: 0300 008 3228 </t>
  </si>
  <si>
    <t xml:space="preserve">Charles Ajuchi
Deputy District Nurse Team Leader
Tel: 07815 710042
Fax: 0300 008 3228 </t>
  </si>
  <si>
    <t>Vacant
District Nurse Team Leader
Tel: 0207 792 7746
Team Mob: 0776 744 2253
Fax: 0300 008 3233
clcht.walmerroaddistrictnurseteam@nhs.net</t>
  </si>
  <si>
    <t>Helen Martyn / Lyndsey Stott
Deputy District Nurse Team Leader
Tel: 07767 442253 / 07775028264
Fax: 0300 008 3228 
Karina Wright
0776 744 2253</t>
  </si>
  <si>
    <t xml:space="preserve">Lucia Ayankele
Deputy District Nurse Team Leader
Tel: 07920821412
</t>
  </si>
  <si>
    <t>Judith Kato
District Nurse Team Leader
Tel: 0208 102 5602
Mob:07572715531 / 07768357601
CLCHT.abingdondn@nhs.net</t>
  </si>
  <si>
    <t xml:space="preserve">Jorge Pamplona
District Nurse Team Leader
Tel: 0208 102 5602 
Mob:07775 028269
CLCHT.EmperorsGateDNTeam@nhs.net </t>
  </si>
  <si>
    <t xml:space="preserve">Mike Piki
Deputy District Nurse Team Leader
Tel: 07775028294
</t>
  </si>
  <si>
    <t>Ashley Ancharaz
District Nurse Team Leader
Tel: 020 7792 7735
Mob:07778 879171
CLCHT.HollandParkDN@nhs.net</t>
  </si>
  <si>
    <t>Vacant
District Nurse Team Leader
Tel: 0207 349 3286
Mob.: 07768357855
CLCHT.Worldsenddns@nhs.net</t>
  </si>
  <si>
    <t>Robert Katso &amp; Omowumi-Yetunde Ajitena
Deputy District Nurse Team Leader 
Mob.: 0776835785 / 07768357855  
Tel: 0207 349 2862
Fax: 0300 008 3141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</si>
</sst>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9"/>
      <name val="Arial"/>
      <family val="2"/>
    </font>
    <font>
      <sz val="9"/>
      <color indexed="8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b/>
      <sz val="11"/>
      <color indexed="9"/>
      <name val="Arial"/>
      <family val="2"/>
    </font>
    <font>
      <sz val="11"/>
      <color indexed="8"/>
      <name val="Arial"/>
      <family val="2"/>
    </font>
    <font>
      <sz val="8"/>
      <color indexed="8"/>
      <name val="Arial"/>
      <family val="2"/>
    </font>
    <font>
      <b/>
      <sz val="20"/>
      <color indexed="56"/>
      <name val="Arial"/>
      <family val="2"/>
    </font>
    <font>
      <sz val="11"/>
      <color theme="0"/>
      <name val="Arial"/>
      <family val="2"/>
    </font>
    <font>
      <b/>
      <sz val="20"/>
      <color theme="0"/>
      <name val="Arial"/>
      <family val="2"/>
    </font>
    <font>
      <sz val="9"/>
      <color rgb="FF3333FF"/>
      <name val="Arial"/>
      <family val="2"/>
    </font>
    <font>
      <b/>
      <sz val="11"/>
      <color rgb="FFFF0000"/>
      <name val="Arial"/>
      <family val="2"/>
    </font>
    <font>
      <b/>
      <sz val="16"/>
      <color rgb="FFFF0000"/>
      <name val="Arial"/>
      <family val="2"/>
    </font>
    <font>
      <b/>
      <sz val="11"/>
      <name val="Arial"/>
      <family val="2"/>
    </font>
    <font>
      <u/>
      <sz val="11"/>
      <color theme="10"/>
      <name val="Calibri"/>
      <family val="2"/>
      <scheme val="minor"/>
    </font>
    <font>
      <sz val="9"/>
      <color indexed="8"/>
      <name val="Arial"/>
      <family val="2"/>
    </font>
    <font>
      <b/>
      <sz val="10"/>
      <color indexed="9"/>
      <name val="Arial"/>
      <family val="2"/>
    </font>
    <font>
      <sz val="9"/>
      <name val="Arial"/>
      <family val="2"/>
    </font>
    <font>
      <u/>
      <sz val="10"/>
      <color theme="10"/>
      <name val="Calibri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sz val="9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indexed="51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4" tint="-0.499984740745262"/>
        <bgColor indexed="62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FF0000"/>
        <bgColor indexed="64"/>
      </patternFill>
    </fill>
  </fills>
  <borders count="37">
    <border>
      <left/>
      <right/>
      <top/>
      <bottom/>
      <diagonal/>
    </border>
    <border>
      <left/>
      <right style="thin">
        <color indexed="30"/>
      </right>
      <top style="thin">
        <color indexed="30"/>
      </top>
      <bottom style="thin">
        <color indexed="30"/>
      </bottom>
      <diagonal/>
    </border>
    <border>
      <left style="thin">
        <color indexed="30"/>
      </left>
      <right style="thin">
        <color indexed="30"/>
      </right>
      <top style="thin">
        <color indexed="30"/>
      </top>
      <bottom style="thin">
        <color indexed="30"/>
      </bottom>
      <diagonal/>
    </border>
    <border>
      <left style="thin">
        <color indexed="30"/>
      </left>
      <right/>
      <top style="thin">
        <color indexed="30"/>
      </top>
      <bottom style="thin">
        <color indexed="30"/>
      </bottom>
      <diagonal/>
    </border>
    <border>
      <left/>
      <right style="thin">
        <color indexed="30"/>
      </right>
      <top style="thin">
        <color indexed="30"/>
      </top>
      <bottom/>
      <diagonal/>
    </border>
    <border>
      <left style="thin">
        <color indexed="30"/>
      </left>
      <right style="thin">
        <color indexed="30"/>
      </right>
      <top style="thin">
        <color indexed="30"/>
      </top>
      <bottom/>
      <diagonal/>
    </border>
    <border>
      <left/>
      <right style="thin">
        <color indexed="30"/>
      </right>
      <top/>
      <bottom style="thin">
        <color indexed="30"/>
      </bottom>
      <diagonal/>
    </border>
    <border>
      <left style="thin">
        <color indexed="30"/>
      </left>
      <right style="thin">
        <color indexed="30"/>
      </right>
      <top/>
      <bottom style="thin">
        <color indexed="30"/>
      </bottom>
      <diagonal/>
    </border>
    <border>
      <left style="thin">
        <color indexed="30"/>
      </left>
      <right/>
      <top/>
      <bottom style="thin">
        <color indexed="30"/>
      </bottom>
      <diagonal/>
    </border>
    <border>
      <left style="medium">
        <color indexed="56"/>
      </left>
      <right style="medium">
        <color indexed="56"/>
      </right>
      <top style="medium">
        <color indexed="56"/>
      </top>
      <bottom/>
      <diagonal/>
    </border>
    <border>
      <left style="medium">
        <color indexed="56"/>
      </left>
      <right style="medium">
        <color indexed="56"/>
      </right>
      <top/>
      <bottom style="medium">
        <color indexed="56"/>
      </bottom>
      <diagonal/>
    </border>
    <border>
      <left/>
      <right style="medium">
        <color indexed="56"/>
      </right>
      <top style="medium">
        <color indexed="56"/>
      </top>
      <bottom/>
      <diagonal/>
    </border>
    <border>
      <left style="medium">
        <color indexed="56"/>
      </left>
      <right/>
      <top/>
      <bottom style="medium">
        <color indexed="56"/>
      </bottom>
      <diagonal/>
    </border>
    <border>
      <left/>
      <right style="medium">
        <color indexed="56"/>
      </right>
      <top/>
      <bottom style="medium">
        <color indexed="56"/>
      </bottom>
      <diagonal/>
    </border>
    <border>
      <left style="medium">
        <color indexed="56"/>
      </left>
      <right/>
      <top style="medium">
        <color indexed="56"/>
      </top>
      <bottom/>
      <diagonal/>
    </border>
    <border>
      <left style="thin">
        <color theme="4"/>
      </left>
      <right style="thin">
        <color indexed="30"/>
      </right>
      <top style="thin">
        <color theme="4"/>
      </top>
      <bottom style="thin">
        <color indexed="30"/>
      </bottom>
      <diagonal/>
    </border>
    <border>
      <left style="thin">
        <color theme="4"/>
      </left>
      <right style="thin">
        <color indexed="30"/>
      </right>
      <top style="thin">
        <color indexed="30"/>
      </top>
      <bottom style="thin">
        <color indexed="30"/>
      </bottom>
      <diagonal/>
    </border>
    <border>
      <left style="thin">
        <color theme="4"/>
      </left>
      <right style="thin">
        <color indexed="30"/>
      </right>
      <top style="thin">
        <color indexed="30"/>
      </top>
      <bottom/>
      <diagonal/>
    </border>
    <border>
      <left style="thin">
        <color theme="4"/>
      </left>
      <right style="thin">
        <color indexed="30"/>
      </right>
      <top style="thin">
        <color indexed="30"/>
      </top>
      <bottom style="thin">
        <color theme="4"/>
      </bottom>
      <diagonal/>
    </border>
    <border>
      <left style="thin">
        <color indexed="30"/>
      </left>
      <right style="medium">
        <color indexed="30"/>
      </right>
      <top style="medium">
        <color indexed="30"/>
      </top>
      <bottom style="medium">
        <color indexed="30"/>
      </bottom>
      <diagonal/>
    </border>
    <border>
      <left style="medium">
        <color indexed="30"/>
      </left>
      <right style="thin">
        <color indexed="30"/>
      </right>
      <top/>
      <bottom style="medium">
        <color indexed="30"/>
      </bottom>
      <diagonal/>
    </border>
    <border>
      <left style="thin">
        <color indexed="30"/>
      </left>
      <right style="thin">
        <color indexed="30"/>
      </right>
      <top/>
      <bottom style="medium">
        <color indexed="30"/>
      </bottom>
      <diagonal/>
    </border>
    <border>
      <left style="thin">
        <color indexed="30"/>
      </left>
      <right style="medium">
        <color indexed="30"/>
      </right>
      <top/>
      <bottom style="medium">
        <color indexed="30"/>
      </bottom>
      <diagonal/>
    </border>
    <border>
      <left style="medium">
        <color indexed="30"/>
      </left>
      <right style="thin">
        <color indexed="30"/>
      </right>
      <top style="medium">
        <color indexed="30"/>
      </top>
      <bottom style="medium">
        <color indexed="30"/>
      </bottom>
      <diagonal/>
    </border>
    <border>
      <left style="thin">
        <color indexed="30"/>
      </left>
      <right style="thin">
        <color indexed="30"/>
      </right>
      <top style="medium">
        <color indexed="30"/>
      </top>
      <bottom style="medium">
        <color indexed="30"/>
      </bottom>
      <diagonal/>
    </border>
    <border>
      <left/>
      <right/>
      <top/>
      <bottom style="medium">
        <color indexed="56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30"/>
      </bottom>
      <diagonal/>
    </border>
    <border>
      <left style="thin">
        <color indexed="30"/>
      </left>
      <right style="thin">
        <color indexed="30"/>
      </right>
      <top style="thin">
        <color indexed="30"/>
      </top>
      <bottom style="thin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5" fillId="0" borderId="0" applyNumberFormat="0" applyFill="0" applyBorder="0" applyAlignment="0" applyProtection="0"/>
  </cellStyleXfs>
  <cellXfs count="123">
    <xf numFmtId="0" fontId="0" fillId="0" borderId="0" xfId="0"/>
    <xf numFmtId="0" fontId="2" fillId="0" borderId="0" xfId="0" applyFont="1" applyAlignment="1">
      <alignment wrapText="1"/>
    </xf>
    <xf numFmtId="0" fontId="4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2" borderId="2" xfId="0" applyFont="1" applyFill="1" applyBorder="1" applyAlignment="1">
      <alignment vertical="center" wrapText="1"/>
    </xf>
    <xf numFmtId="0" fontId="3" fillId="3" borderId="6" xfId="0" applyFont="1" applyFill="1" applyBorder="1" applyAlignment="1">
      <alignment vertical="center" wrapText="1"/>
    </xf>
    <xf numFmtId="0" fontId="3" fillId="3" borderId="7" xfId="0" applyFont="1" applyFill="1" applyBorder="1" applyAlignment="1">
      <alignment vertical="center" wrapText="1"/>
    </xf>
    <xf numFmtId="0" fontId="3" fillId="3" borderId="0" xfId="0" applyFont="1" applyFill="1" applyAlignment="1">
      <alignment vertical="center" wrapText="1"/>
    </xf>
    <xf numFmtId="0" fontId="3" fillId="3" borderId="8" xfId="0" applyFont="1" applyFill="1" applyBorder="1" applyAlignment="1">
      <alignment vertical="center" wrapText="1"/>
    </xf>
    <xf numFmtId="0" fontId="3" fillId="3" borderId="15" xfId="0" applyFont="1" applyFill="1" applyBorder="1" applyAlignment="1">
      <alignment vertical="center" wrapText="1"/>
    </xf>
    <xf numFmtId="0" fontId="2" fillId="0" borderId="16" xfId="0" applyFont="1" applyBorder="1" applyAlignment="1">
      <alignment vertical="center" wrapText="1"/>
    </xf>
    <xf numFmtId="0" fontId="1" fillId="0" borderId="16" xfId="0" applyFont="1" applyBorder="1" applyAlignment="1">
      <alignment vertical="center" wrapText="1"/>
    </xf>
    <xf numFmtId="0" fontId="2" fillId="0" borderId="5" xfId="0" applyFont="1" applyFill="1" applyBorder="1" applyAlignment="1">
      <alignment vertical="center" wrapText="1"/>
    </xf>
    <xf numFmtId="0" fontId="2" fillId="4" borderId="2" xfId="0" applyFont="1" applyFill="1" applyBorder="1" applyAlignment="1">
      <alignment vertical="center" wrapText="1"/>
    </xf>
    <xf numFmtId="0" fontId="1" fillId="4" borderId="2" xfId="0" applyFont="1" applyFill="1" applyBorder="1" applyAlignment="1">
      <alignment vertical="center" wrapText="1"/>
    </xf>
    <xf numFmtId="0" fontId="1" fillId="0" borderId="2" xfId="0" applyFont="1" applyFill="1" applyBorder="1" applyAlignment="1" applyProtection="1">
      <alignment vertical="center" wrapText="1"/>
      <protection locked="0"/>
    </xf>
    <xf numFmtId="0" fontId="2" fillId="0" borderId="4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17" xfId="0" applyFont="1" applyBorder="1" applyAlignment="1">
      <alignment vertical="center" wrapText="1"/>
    </xf>
    <xf numFmtId="0" fontId="1" fillId="0" borderId="18" xfId="0" applyFont="1" applyBorder="1" applyAlignment="1">
      <alignment vertical="center" wrapText="1"/>
    </xf>
    <xf numFmtId="0" fontId="3" fillId="0" borderId="7" xfId="0" applyFont="1" applyFill="1" applyBorder="1" applyAlignment="1">
      <alignment vertical="center" wrapText="1"/>
    </xf>
    <xf numFmtId="0" fontId="2" fillId="0" borderId="17" xfId="0" applyFont="1" applyBorder="1" applyAlignment="1">
      <alignment vertical="center" wrapText="1"/>
    </xf>
    <xf numFmtId="0" fontId="6" fillId="7" borderId="0" xfId="0" applyFont="1" applyFill="1"/>
    <xf numFmtId="0" fontId="8" fillId="7" borderId="0" xfId="0" applyFont="1" applyFill="1"/>
    <xf numFmtId="0" fontId="6" fillId="7" borderId="0" xfId="0" applyFont="1" applyFill="1" applyAlignment="1">
      <alignment horizontal="left"/>
    </xf>
    <xf numFmtId="0" fontId="2" fillId="7" borderId="0" xfId="0" applyFont="1" applyFill="1"/>
    <xf numFmtId="0" fontId="7" fillId="7" borderId="0" xfId="0" applyFont="1" applyFill="1"/>
    <xf numFmtId="0" fontId="0" fillId="8" borderId="20" xfId="0" applyFont="1" applyFill="1" applyBorder="1" applyAlignment="1">
      <alignment horizontal="left" vertical="center" wrapText="1"/>
    </xf>
    <xf numFmtId="0" fontId="0" fillId="8" borderId="21" xfId="0" applyFont="1" applyFill="1" applyBorder="1" applyAlignment="1">
      <alignment horizontal="left" vertical="center" wrapText="1"/>
    </xf>
    <xf numFmtId="0" fontId="0" fillId="8" borderId="22" xfId="0" applyFont="1" applyFill="1" applyBorder="1" applyAlignment="1">
      <alignment horizontal="left" vertical="center" wrapText="1"/>
    </xf>
    <xf numFmtId="0" fontId="3" fillId="6" borderId="23" xfId="0" applyFont="1" applyFill="1" applyBorder="1" applyAlignment="1">
      <alignment vertical="center" wrapText="1"/>
    </xf>
    <xf numFmtId="0" fontId="3" fillId="6" borderId="24" xfId="0" applyFont="1" applyFill="1" applyBorder="1" applyAlignment="1">
      <alignment vertical="center" wrapText="1"/>
    </xf>
    <xf numFmtId="0" fontId="3" fillId="6" borderId="19" xfId="0" applyFont="1" applyFill="1" applyBorder="1" applyAlignment="1">
      <alignment vertical="center" wrapText="1"/>
    </xf>
    <xf numFmtId="0" fontId="9" fillId="5" borderId="0" xfId="0" applyFont="1" applyFill="1"/>
    <xf numFmtId="0" fontId="10" fillId="5" borderId="0" xfId="0" applyFont="1" applyFill="1"/>
    <xf numFmtId="0" fontId="1" fillId="0" borderId="2" xfId="0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2" fillId="0" borderId="2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1" fillId="0" borderId="5" xfId="0" applyFont="1" applyFill="1" applyBorder="1" applyAlignment="1" applyProtection="1">
      <alignment vertical="center" wrapText="1"/>
      <protection locked="0"/>
    </xf>
    <xf numFmtId="0" fontId="12" fillId="7" borderId="0" xfId="0" applyFont="1" applyFill="1" applyBorder="1" applyAlignment="1">
      <alignment horizontal="center"/>
    </xf>
    <xf numFmtId="0" fontId="12" fillId="7" borderId="0" xfId="0" applyFont="1" applyFill="1" applyBorder="1" applyAlignment="1">
      <alignment horizontal="left"/>
    </xf>
    <xf numFmtId="0" fontId="13" fillId="10" borderId="26" xfId="0" applyFont="1" applyFill="1" applyBorder="1"/>
    <xf numFmtId="0" fontId="6" fillId="10" borderId="27" xfId="0" applyFont="1" applyFill="1" applyBorder="1"/>
    <xf numFmtId="0" fontId="6" fillId="10" borderId="28" xfId="0" applyFont="1" applyFill="1" applyBorder="1"/>
    <xf numFmtId="0" fontId="16" fillId="0" borderId="2" xfId="0" applyFont="1" applyFill="1" applyBorder="1" applyAlignment="1">
      <alignment vertical="center" wrapText="1"/>
    </xf>
    <xf numFmtId="0" fontId="17" fillId="3" borderId="0" xfId="0" applyFont="1" applyFill="1" applyAlignment="1">
      <alignment vertical="center" wrapText="1"/>
    </xf>
    <xf numFmtId="0" fontId="15" fillId="0" borderId="0" xfId="1"/>
    <xf numFmtId="0" fontId="2" fillId="0" borderId="7" xfId="0" applyFont="1" applyFill="1" applyBorder="1" applyAlignment="1">
      <alignment vertical="center" wrapText="1"/>
    </xf>
    <xf numFmtId="0" fontId="16" fillId="9" borderId="2" xfId="0" applyFont="1" applyFill="1" applyBorder="1" applyAlignment="1">
      <alignment vertical="center" wrapText="1"/>
    </xf>
    <xf numFmtId="0" fontId="5" fillId="6" borderId="9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0" fillId="8" borderId="9" xfId="0" applyFont="1" applyFill="1" applyBorder="1" applyAlignment="1">
      <alignment horizontal="left" vertical="center" wrapText="1"/>
    </xf>
    <xf numFmtId="0" fontId="6" fillId="8" borderId="9" xfId="0" applyFont="1" applyFill="1" applyBorder="1" applyAlignment="1">
      <alignment horizontal="left" vertical="center" wrapText="1"/>
    </xf>
    <xf numFmtId="0" fontId="6" fillId="8" borderId="10" xfId="0" applyFont="1" applyFill="1" applyBorder="1" applyAlignment="1">
      <alignment horizontal="left" vertical="center" wrapText="1"/>
    </xf>
    <xf numFmtId="0" fontId="15" fillId="0" borderId="2" xfId="1" applyFill="1" applyBorder="1" applyAlignment="1">
      <alignment vertical="center" wrapText="1"/>
    </xf>
    <xf numFmtId="0" fontId="15" fillId="0" borderId="5" xfId="1" applyFill="1" applyBorder="1" applyAlignment="1">
      <alignment vertical="center" wrapText="1"/>
    </xf>
    <xf numFmtId="0" fontId="16" fillId="0" borderId="1" xfId="0" applyFont="1" applyFill="1" applyBorder="1" applyAlignment="1">
      <alignment vertical="center" wrapText="1"/>
    </xf>
    <xf numFmtId="0" fontId="18" fillId="0" borderId="2" xfId="0" applyFont="1" applyFill="1" applyBorder="1" applyAlignment="1" applyProtection="1">
      <alignment vertical="center" wrapText="1"/>
      <protection locked="0"/>
    </xf>
    <xf numFmtId="0" fontId="16" fillId="0" borderId="2" xfId="0" applyFont="1" applyFill="1" applyBorder="1" applyAlignment="1" applyProtection="1">
      <alignment vertical="center" wrapText="1"/>
      <protection locked="0"/>
    </xf>
    <xf numFmtId="0" fontId="2" fillId="0" borderId="0" xfId="0" applyFont="1" applyFill="1" applyAlignment="1">
      <alignment vertical="center" wrapText="1"/>
    </xf>
    <xf numFmtId="0" fontId="16" fillId="0" borderId="5" xfId="0" applyFont="1" applyFill="1" applyBorder="1" applyAlignment="1">
      <alignment vertical="center" wrapText="1"/>
    </xf>
    <xf numFmtId="0" fontId="17" fillId="3" borderId="34" xfId="0" applyFont="1" applyFill="1" applyBorder="1" applyAlignment="1">
      <alignment vertical="center" wrapText="1"/>
    </xf>
    <xf numFmtId="0" fontId="15" fillId="0" borderId="0" xfId="1" applyAlignment="1">
      <alignment vertical="center"/>
    </xf>
    <xf numFmtId="0" fontId="2" fillId="0" borderId="2" xfId="1" applyFont="1" applyFill="1" applyBorder="1" applyAlignment="1">
      <alignment vertical="center" wrapText="1"/>
    </xf>
    <xf numFmtId="0" fontId="2" fillId="9" borderId="2" xfId="0" applyFont="1" applyFill="1" applyBorder="1" applyAlignment="1">
      <alignment vertical="center" wrapText="1"/>
    </xf>
    <xf numFmtId="0" fontId="2" fillId="0" borderId="35" xfId="0" applyFont="1" applyBorder="1" applyAlignment="1">
      <alignment vertical="center" wrapText="1"/>
    </xf>
    <xf numFmtId="0" fontId="16" fillId="0" borderId="35" xfId="0" applyFont="1" applyBorder="1" applyAlignment="1">
      <alignment vertical="center" wrapText="1"/>
    </xf>
    <xf numFmtId="0" fontId="15" fillId="8" borderId="36" xfId="1" applyFill="1" applyBorder="1" applyAlignment="1" applyProtection="1">
      <alignment horizontal="left" vertical="center"/>
    </xf>
    <xf numFmtId="0" fontId="15" fillId="8" borderId="36" xfId="1" applyFill="1" applyBorder="1" applyAlignment="1">
      <alignment horizontal="left" vertical="center"/>
    </xf>
    <xf numFmtId="0" fontId="15" fillId="8" borderId="36" xfId="1" applyFill="1" applyBorder="1" applyAlignment="1" applyProtection="1">
      <alignment horizontal="left" vertical="center" wrapText="1"/>
    </xf>
    <xf numFmtId="0" fontId="19" fillId="8" borderId="36" xfId="1" applyFont="1" applyFill="1" applyBorder="1" applyAlignment="1" applyProtection="1">
      <alignment horizontal="left" vertical="center"/>
    </xf>
    <xf numFmtId="0" fontId="15" fillId="0" borderId="0" xfId="1" applyAlignment="1" applyProtection="1"/>
    <xf numFmtId="0" fontId="15" fillId="0" borderId="36" xfId="1" applyFill="1" applyBorder="1" applyAlignment="1" applyProtection="1">
      <alignment horizontal="left" vertical="center"/>
    </xf>
    <xf numFmtId="0" fontId="15" fillId="0" borderId="36" xfId="1" applyFill="1" applyBorder="1" applyAlignment="1" applyProtection="1">
      <alignment horizontal="left" vertical="top" wrapText="1"/>
      <protection locked="0"/>
    </xf>
    <xf numFmtId="0" fontId="2" fillId="0" borderId="2" xfId="0" applyFont="1" applyBorder="1" applyAlignment="1">
      <alignment vertical="center" wrapText="1"/>
    </xf>
    <xf numFmtId="0" fontId="15" fillId="0" borderId="36" xfId="1" applyFill="1" applyBorder="1" applyAlignment="1">
      <alignment horizontal="left" vertical="center"/>
    </xf>
    <xf numFmtId="0" fontId="2" fillId="11" borderId="1" xfId="0" applyFont="1" applyFill="1" applyBorder="1" applyAlignment="1">
      <alignment vertical="center" wrapText="1"/>
    </xf>
    <xf numFmtId="0" fontId="2" fillId="11" borderId="2" xfId="0" applyFont="1" applyFill="1" applyBorder="1" applyAlignment="1">
      <alignment vertical="center" wrapText="1"/>
    </xf>
    <xf numFmtId="0" fontId="1" fillId="11" borderId="2" xfId="0" applyFont="1" applyFill="1" applyBorder="1" applyAlignment="1">
      <alignment vertical="center" wrapText="1"/>
    </xf>
    <xf numFmtId="0" fontId="2" fillId="11" borderId="3" xfId="0" applyFont="1" applyFill="1" applyBorder="1" applyAlignment="1">
      <alignment vertical="center" wrapText="1"/>
    </xf>
    <xf numFmtId="0" fontId="2" fillId="11" borderId="0" xfId="0" applyFont="1" applyFill="1" applyAlignment="1">
      <alignment vertical="center" wrapText="1"/>
    </xf>
    <xf numFmtId="0" fontId="15" fillId="11" borderId="2" xfId="1" applyFill="1" applyBorder="1" applyAlignment="1">
      <alignment vertical="center" wrapText="1"/>
    </xf>
    <xf numFmtId="0" fontId="15" fillId="11" borderId="36" xfId="1" applyFill="1" applyBorder="1" applyAlignment="1" applyProtection="1">
      <alignment horizontal="left" vertical="center"/>
    </xf>
    <xf numFmtId="0" fontId="21" fillId="0" borderId="1" xfId="0" applyFont="1" applyFill="1" applyBorder="1" applyAlignment="1">
      <alignment vertical="center" wrapText="1"/>
    </xf>
    <xf numFmtId="0" fontId="21" fillId="0" borderId="2" xfId="0" applyFont="1" applyFill="1" applyBorder="1" applyAlignment="1">
      <alignment vertical="center" wrapText="1"/>
    </xf>
    <xf numFmtId="0" fontId="22" fillId="0" borderId="2" xfId="0" applyFont="1" applyFill="1" applyBorder="1" applyAlignment="1" applyProtection="1">
      <alignment vertical="center" wrapText="1"/>
      <protection locked="0"/>
    </xf>
    <xf numFmtId="0" fontId="21" fillId="0" borderId="2" xfId="0" applyFont="1" applyFill="1" applyBorder="1" applyAlignment="1" applyProtection="1">
      <alignment vertical="center" wrapText="1"/>
      <protection locked="0"/>
    </xf>
    <xf numFmtId="0" fontId="21" fillId="0" borderId="2" xfId="1" applyFont="1" applyFill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2" fillId="11" borderId="2" xfId="0" applyNumberFormat="1" applyFont="1" applyFill="1" applyBorder="1" applyAlignment="1">
      <alignment vertical="center" wrapText="1"/>
    </xf>
    <xf numFmtId="0" fontId="15" fillId="11" borderId="36" xfId="1" applyFill="1" applyBorder="1" applyAlignment="1">
      <alignment horizontal="left" vertical="center"/>
    </xf>
    <xf numFmtId="0" fontId="5" fillId="6" borderId="9" xfId="0" applyFont="1" applyFill="1" applyBorder="1" applyAlignment="1">
      <alignment horizontal="center"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6" fillId="8" borderId="9" xfId="0" applyFont="1" applyFill="1" applyBorder="1" applyAlignment="1">
      <alignment horizontal="left" vertical="center" wrapText="1"/>
    </xf>
    <xf numFmtId="0" fontId="6" fillId="8" borderId="10" xfId="0" applyFont="1" applyFill="1" applyBorder="1" applyAlignment="1">
      <alignment horizontal="left" vertical="center" wrapText="1"/>
    </xf>
    <xf numFmtId="0" fontId="6" fillId="8" borderId="14" xfId="0" applyFont="1" applyFill="1" applyBorder="1" applyAlignment="1">
      <alignment horizontal="center" vertical="center" wrapText="1"/>
    </xf>
    <xf numFmtId="0" fontId="6" fillId="8" borderId="11" xfId="0" applyFont="1" applyFill="1" applyBorder="1" applyAlignment="1">
      <alignment horizontal="center" vertical="center" wrapText="1"/>
    </xf>
    <xf numFmtId="0" fontId="6" fillId="8" borderId="12" xfId="0" applyFont="1" applyFill="1" applyBorder="1" applyAlignment="1">
      <alignment horizontal="center" vertical="center" wrapText="1"/>
    </xf>
    <xf numFmtId="0" fontId="6" fillId="8" borderId="13" xfId="0" applyFont="1" applyFill="1" applyBorder="1" applyAlignment="1">
      <alignment horizontal="center" vertical="center" wrapText="1"/>
    </xf>
    <xf numFmtId="0" fontId="0" fillId="8" borderId="14" xfId="0" applyFont="1" applyFill="1" applyBorder="1" applyAlignment="1">
      <alignment horizontal="center" vertical="center" wrapText="1"/>
    </xf>
    <xf numFmtId="0" fontId="0" fillId="8" borderId="11" xfId="0" applyFont="1" applyFill="1" applyBorder="1" applyAlignment="1">
      <alignment horizontal="center" vertical="center" wrapText="1"/>
    </xf>
    <xf numFmtId="0" fontId="0" fillId="8" borderId="12" xfId="0" applyFont="1" applyFill="1" applyBorder="1" applyAlignment="1">
      <alignment horizontal="center" vertical="center" wrapText="1"/>
    </xf>
    <xf numFmtId="0" fontId="0" fillId="8" borderId="13" xfId="0" applyFont="1" applyFill="1" applyBorder="1" applyAlignment="1">
      <alignment horizontal="center" vertical="center" wrapText="1"/>
    </xf>
    <xf numFmtId="0" fontId="0" fillId="8" borderId="9" xfId="0" applyFont="1" applyFill="1" applyBorder="1" applyAlignment="1">
      <alignment horizontal="left" vertical="center" wrapText="1"/>
    </xf>
    <xf numFmtId="0" fontId="14" fillId="10" borderId="29" xfId="0" applyFont="1" applyFill="1" applyBorder="1" applyAlignment="1">
      <alignment horizontal="left"/>
    </xf>
    <xf numFmtId="0" fontId="14" fillId="10" borderId="0" xfId="0" applyFont="1" applyFill="1" applyBorder="1" applyAlignment="1">
      <alignment horizontal="left"/>
    </xf>
    <xf numFmtId="0" fontId="14" fillId="10" borderId="30" xfId="0" applyFont="1" applyFill="1" applyBorder="1" applyAlignment="1">
      <alignment horizontal="left"/>
    </xf>
    <xf numFmtId="0" fontId="14" fillId="10" borderId="31" xfId="0" applyFont="1" applyFill="1" applyBorder="1" applyAlignment="1">
      <alignment horizontal="left"/>
    </xf>
    <xf numFmtId="0" fontId="14" fillId="10" borderId="32" xfId="0" applyFont="1" applyFill="1" applyBorder="1" applyAlignment="1">
      <alignment horizontal="left"/>
    </xf>
    <xf numFmtId="0" fontId="14" fillId="10" borderId="33" xfId="0" applyFont="1" applyFill="1" applyBorder="1" applyAlignment="1">
      <alignment horizontal="left"/>
    </xf>
    <xf numFmtId="0" fontId="12" fillId="7" borderId="25" xfId="0" applyFont="1" applyFill="1" applyBorder="1" applyAlignment="1">
      <alignment horizontal="center"/>
    </xf>
    <xf numFmtId="0" fontId="6" fillId="9" borderId="14" xfId="0" applyFont="1" applyFill="1" applyBorder="1" applyAlignment="1">
      <alignment horizontal="left" vertical="center" wrapText="1"/>
    </xf>
    <xf numFmtId="0" fontId="6" fillId="9" borderId="11" xfId="0" applyFont="1" applyFill="1" applyBorder="1" applyAlignment="1">
      <alignment horizontal="left" vertical="center" wrapText="1"/>
    </xf>
    <xf numFmtId="0" fontId="6" fillId="9" borderId="12" xfId="0" applyFont="1" applyFill="1" applyBorder="1" applyAlignment="1">
      <alignment horizontal="left" vertical="center" wrapText="1"/>
    </xf>
    <xf numFmtId="0" fontId="6" fillId="9" borderId="13" xfId="0" applyFont="1" applyFill="1" applyBorder="1" applyAlignment="1">
      <alignment horizontal="left" vertical="center" wrapText="1"/>
    </xf>
    <xf numFmtId="0" fontId="0" fillId="8" borderId="14" xfId="0" applyFont="1" applyFill="1" applyBorder="1" applyAlignment="1">
      <alignment horizontal="left" vertical="center" wrapText="1"/>
    </xf>
    <xf numFmtId="0" fontId="6" fillId="8" borderId="11" xfId="0" applyFont="1" applyFill="1" applyBorder="1" applyAlignment="1">
      <alignment horizontal="left" vertical="center" wrapText="1"/>
    </xf>
    <xf numFmtId="0" fontId="6" fillId="8" borderId="12" xfId="0" applyFont="1" applyFill="1" applyBorder="1" applyAlignment="1">
      <alignment horizontal="left" vertical="center" wrapText="1"/>
    </xf>
    <xf numFmtId="0" fontId="6" fillId="8" borderId="13" xfId="0" applyFont="1" applyFill="1" applyBorder="1" applyAlignment="1">
      <alignment horizontal="left" vertical="center" wrapText="1"/>
    </xf>
  </cellXfs>
  <cellStyles count="2">
    <cellStyle name="Hyperlink" xfId="1" builtinId="8"/>
    <cellStyle name="Normal" xfId="0" builtinId="0"/>
  </cellStyles>
  <dxfs count="24"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/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auto="1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indexed="30"/>
        </left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/>
        <right style="thin">
          <color indexed="30"/>
        </right>
        <top style="thin">
          <color indexed="30"/>
        </top>
        <bottom style="thin">
          <color indexed="30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9"/>
        <color indexed="8"/>
        <name val="Arial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border outline="0">
        <bottom style="thin">
          <color indexed="30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0"/>
        <color indexed="9"/>
        <name val="Arial"/>
        <scheme val="none"/>
      </font>
      <fill>
        <patternFill patternType="solid">
          <fgColor indexed="64"/>
          <bgColor indexed="48"/>
        </patternFill>
      </fill>
      <alignment horizontal="general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ables/table1.xml><?xml version="1.0" encoding="utf-8"?>
<table xmlns="http://schemas.openxmlformats.org/spreadsheetml/2006/main" id="2" name="Table13" displayName="Table13" ref="A1:U228" totalsRowShown="0" headerRowDxfId="23" dataDxfId="21" headerRowBorderDxfId="22">
  <autoFilter ref="A1:U228">
    <filterColumn colId="1">
      <filters>
        <filter val="Adult Community Nursing WL CCG CLCH"/>
      </filters>
    </filterColumn>
  </autoFilter>
  <sortState ref="A2:Q117">
    <sortCondition ref="B2:B117"/>
    <sortCondition ref="C2:C117"/>
  </sortState>
  <tableColumns count="21">
    <tableColumn id="1" name="GP Practice" dataDxfId="20"/>
    <tableColumn id="2" name="CCG" dataDxfId="19"/>
    <tableColumn id="3" name="Locality" dataDxfId="18"/>
    <tableColumn id="4" name="Team" dataDxfId="17"/>
    <tableColumn id="5" name="Location" dataDxfId="16"/>
    <tableColumn id="6" name="Team Leader" dataDxfId="15"/>
    <tableColumn id="7" name="Deputy Team Leader" dataDxfId="14"/>
    <tableColumn id="8" name="Community Matron" dataDxfId="13"/>
    <tableColumn id="9" name="Care Navigator" dataDxfId="12"/>
    <tableColumn id="10" name="Case Manager" dataDxfId="11"/>
    <tableColumn id="11" name="Health &amp; Social Care Coordinator" dataDxfId="10"/>
    <tableColumn id="12" name="Clinical Lead" dataDxfId="9"/>
    <tableColumn id="13" name="Clinical Business Unit Manager" dataDxfId="8"/>
    <tableColumn id="14" name="Column2" dataDxfId="7"/>
    <tableColumn id="15" name="Rapid Response &amp; Single Point of Referral" dataDxfId="6"/>
    <tableColumn id="16" name="Night Nurse" dataDxfId="5"/>
    <tableColumn id="17" name="CCG2" dataDxfId="4"/>
    <tableColumn id="18" name="Practice email address" dataDxfId="3"/>
    <tableColumn id="19" name="News item" dataDxfId="2"/>
    <tableColumn id="20" name="Secure email (TBC)" dataDxfId="1"/>
    <tableColumn id="21" name="Patient Caseload requested?" dataDxfId="0"/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17" Type="http://schemas.openxmlformats.org/officeDocument/2006/relationships/hyperlink" Target="mailto:Sanja.todorovic@nhs.net" TargetMode="External"/><Relationship Id="rId21" Type="http://schemas.openxmlformats.org/officeDocument/2006/relationships/hyperlink" Target="mailto:carolinedurack@nhs.net" TargetMode="External"/><Relationship Id="rId42" Type="http://schemas.openxmlformats.org/officeDocument/2006/relationships/hyperlink" Target="mailto:carolinedurack@nhs.net" TargetMode="External"/><Relationship Id="rId63" Type="http://schemas.openxmlformats.org/officeDocument/2006/relationships/hyperlink" Target="mailto:billy.awan@nhs.net" TargetMode="External"/><Relationship Id="rId84" Type="http://schemas.openxmlformats.org/officeDocument/2006/relationships/hyperlink" Target="mailto:carolinedurack@nhs.net" TargetMode="External"/><Relationship Id="rId138" Type="http://schemas.openxmlformats.org/officeDocument/2006/relationships/hyperlink" Target="mailto:gail.spiller@nhs.net" TargetMode="External"/><Relationship Id="rId159" Type="http://schemas.openxmlformats.org/officeDocument/2006/relationships/hyperlink" Target="mailto:lilyville.surgery@nhs.net" TargetMode="External"/><Relationship Id="rId170" Type="http://schemas.openxmlformats.org/officeDocument/2006/relationships/hyperlink" Target="mailto:sms.hammersmithsurgery@nhs.net" TargetMode="External"/><Relationship Id="rId191" Type="http://schemas.openxmlformats.org/officeDocument/2006/relationships/hyperlink" Target="mailto:northend.medicalcentre@NHS.net" TargetMode="External"/><Relationship Id="rId205" Type="http://schemas.openxmlformats.org/officeDocument/2006/relationships/hyperlink" Target="mailto:Min.kourti@nhs.net" TargetMode="External"/><Relationship Id="rId226" Type="http://schemas.openxmlformats.org/officeDocument/2006/relationships/hyperlink" Target="mailto:mehul.patel2@nhs.net" TargetMode="External"/><Relationship Id="rId247" Type="http://schemas.openxmlformats.org/officeDocument/2006/relationships/hyperlink" Target="mailto:sarah.walker23@nhs.net" TargetMode="External"/><Relationship Id="rId107" Type="http://schemas.openxmlformats.org/officeDocument/2006/relationships/hyperlink" Target="mailto:carolinedurack@nhs.net" TargetMode="External"/><Relationship Id="rId268" Type="http://schemas.openxmlformats.org/officeDocument/2006/relationships/hyperlink" Target="mailto:janet.leacock@nhs.net" TargetMode="External"/><Relationship Id="rId289" Type="http://schemas.openxmlformats.org/officeDocument/2006/relationships/hyperlink" Target="mailto:grandunion@nhs.net" TargetMode="External"/><Relationship Id="rId11" Type="http://schemas.openxmlformats.org/officeDocument/2006/relationships/hyperlink" Target="mailto:chris.adams6@nhs.net" TargetMode="External"/><Relationship Id="rId32" Type="http://schemas.openxmlformats.org/officeDocument/2006/relationships/hyperlink" Target="mailto:ritabright@nhs.net" TargetMode="External"/><Relationship Id="rId53" Type="http://schemas.openxmlformats.org/officeDocument/2006/relationships/hyperlink" Target="mailto:z.meszaros@nhs.net" TargetMode="External"/><Relationship Id="rId74" Type="http://schemas.openxmlformats.org/officeDocument/2006/relationships/hyperlink" Target="mailto:carolinedurack@nhs.net" TargetMode="External"/><Relationship Id="rId128" Type="http://schemas.openxmlformats.org/officeDocument/2006/relationships/hyperlink" Target="mailto:neelam.begum@nhs.net" TargetMode="External"/><Relationship Id="rId149" Type="http://schemas.openxmlformats.org/officeDocument/2006/relationships/hyperlink" Target="mailto:ritabright@nhs.net" TargetMode="External"/><Relationship Id="rId5" Type="http://schemas.openxmlformats.org/officeDocument/2006/relationships/hyperlink" Target="mailto:chris.adams6@nhs.net" TargetMode="External"/><Relationship Id="rId95" Type="http://schemas.openxmlformats.org/officeDocument/2006/relationships/hyperlink" Target="mailto:chris.adams6@nhs.net" TargetMode="External"/><Relationship Id="rId160" Type="http://schemas.openxmlformats.org/officeDocument/2006/relationships/hyperlink" Target="mailto:woodfieldroadsurgery.wpct@nhs.net" TargetMode="External"/><Relationship Id="rId181" Type="http://schemas.openxmlformats.org/officeDocument/2006/relationships/hyperlink" Target="mailto:HAFCCG.southfulhamhealthclinic@nhs.net" TargetMode="External"/><Relationship Id="rId216" Type="http://schemas.openxmlformats.org/officeDocument/2006/relationships/hyperlink" Target="mailto:serena.ledger@nhs.net" TargetMode="External"/><Relationship Id="rId237" Type="http://schemas.openxmlformats.org/officeDocument/2006/relationships/hyperlink" Target="mailto:florencemponda@nhs.net" TargetMode="External"/><Relationship Id="rId258" Type="http://schemas.openxmlformats.org/officeDocument/2006/relationships/hyperlink" Target="mailto:josephine.doyle@nhs.net" TargetMode="External"/><Relationship Id="rId279" Type="http://schemas.openxmlformats.org/officeDocument/2006/relationships/hyperlink" Target="mailto:alesandra.iglesias@nhs.net" TargetMode="External"/><Relationship Id="rId22" Type="http://schemas.openxmlformats.org/officeDocument/2006/relationships/hyperlink" Target="mailto:ann.hall4@nhs.net" TargetMode="External"/><Relationship Id="rId43" Type="http://schemas.openxmlformats.org/officeDocument/2006/relationships/hyperlink" Target="mailto:mtahir@nhs.net" TargetMode="External"/><Relationship Id="rId64" Type="http://schemas.openxmlformats.org/officeDocument/2006/relationships/hyperlink" Target="mailto:chris.adams6@nhs.net" TargetMode="External"/><Relationship Id="rId118" Type="http://schemas.openxmlformats.org/officeDocument/2006/relationships/hyperlink" Target="mailto:Health@the%20Stowe" TargetMode="External"/><Relationship Id="rId139" Type="http://schemas.openxmlformats.org/officeDocument/2006/relationships/hyperlink" Target="mailto:azizpandor@nhs.net" TargetMode="External"/><Relationship Id="rId290" Type="http://schemas.openxmlformats.org/officeDocument/2006/relationships/hyperlink" Target="mailto:judy.tate@nhs.net" TargetMode="External"/><Relationship Id="rId85" Type="http://schemas.openxmlformats.org/officeDocument/2006/relationships/hyperlink" Target="mailto:sadhna.kukar@nhs.net" TargetMode="External"/><Relationship Id="rId150" Type="http://schemas.openxmlformats.org/officeDocument/2006/relationships/hyperlink" Target="mailto:ritabright@nhs.net" TargetMode="External"/><Relationship Id="rId171" Type="http://schemas.openxmlformats.org/officeDocument/2006/relationships/hyperlink" Target="mailto:sms.hammersmithsurgery@nhs.net" TargetMode="External"/><Relationship Id="rId192" Type="http://schemas.openxmlformats.org/officeDocument/2006/relationships/hyperlink" Target="mailto:northend.medicalcentre@NHS.net" TargetMode="External"/><Relationship Id="rId206" Type="http://schemas.openxmlformats.org/officeDocument/2006/relationships/hyperlink" Target="mailto:clccg.sohosquaregeneralpractice@nhs.net" TargetMode="External"/><Relationship Id="rId227" Type="http://schemas.openxmlformats.org/officeDocument/2006/relationships/hyperlink" Target="mailto:mahmud.ferdous@nhs.net" TargetMode="External"/><Relationship Id="rId248" Type="http://schemas.openxmlformats.org/officeDocument/2006/relationships/hyperlink" Target="mailto:stephen.samson@nhs.net" TargetMode="External"/><Relationship Id="rId269" Type="http://schemas.openxmlformats.org/officeDocument/2006/relationships/hyperlink" Target="mailto:helenfitzpatrick@nhs.net" TargetMode="External"/><Relationship Id="rId12" Type="http://schemas.openxmlformats.org/officeDocument/2006/relationships/hyperlink" Target="mailto:carolinedurack@nhs.net" TargetMode="External"/><Relationship Id="rId33" Type="http://schemas.openxmlformats.org/officeDocument/2006/relationships/hyperlink" Target="mailto:kmjefferies@nhs.net" TargetMode="External"/><Relationship Id="rId108" Type="http://schemas.openxmlformats.org/officeDocument/2006/relationships/hyperlink" Target="mailto:ravi.muthiah@nhs.net" TargetMode="External"/><Relationship Id="rId129" Type="http://schemas.openxmlformats.org/officeDocument/2006/relationships/hyperlink" Target="mailto:sylvia.hendry@nhs.net" TargetMode="External"/><Relationship Id="rId280" Type="http://schemas.openxmlformats.org/officeDocument/2006/relationships/hyperlink" Target="mailto:yvonne.fraser@nhs.net" TargetMode="External"/><Relationship Id="rId54" Type="http://schemas.openxmlformats.org/officeDocument/2006/relationships/hyperlink" Target="mailto:chris.adams6@nhs.net" TargetMode="External"/><Relationship Id="rId75" Type="http://schemas.openxmlformats.org/officeDocument/2006/relationships/hyperlink" Target="mailto:billy.awan@nhs.net" TargetMode="External"/><Relationship Id="rId96" Type="http://schemas.openxmlformats.org/officeDocument/2006/relationships/hyperlink" Target="mailto:carolinedurack@nhs.net" TargetMode="External"/><Relationship Id="rId140" Type="http://schemas.openxmlformats.org/officeDocument/2006/relationships/hyperlink" Target="mailto:donikaxhixha@nhs.net" TargetMode="External"/><Relationship Id="rId161" Type="http://schemas.openxmlformats.org/officeDocument/2006/relationships/hyperlink" Target="mailto:woodfieldroadsurgery.wpct@nhs.net" TargetMode="External"/><Relationship Id="rId182" Type="http://schemas.openxmlformats.org/officeDocument/2006/relationships/hyperlink" Target="mailto:Ella.inzani@nhs.net" TargetMode="External"/><Relationship Id="rId217" Type="http://schemas.openxmlformats.org/officeDocument/2006/relationships/hyperlink" Target="mailto:serena.ledger@nhs.net" TargetMode="External"/><Relationship Id="rId6" Type="http://schemas.openxmlformats.org/officeDocument/2006/relationships/hyperlink" Target="mailto:marta.cabrera@nhs.net" TargetMode="External"/><Relationship Id="rId238" Type="http://schemas.openxmlformats.org/officeDocument/2006/relationships/hyperlink" Target="mailto:s.bangura@nhs.net" TargetMode="External"/><Relationship Id="rId259" Type="http://schemas.openxmlformats.org/officeDocument/2006/relationships/hyperlink" Target="mailto:lucy.stewart@nhs.net" TargetMode="External"/><Relationship Id="rId23" Type="http://schemas.openxmlformats.org/officeDocument/2006/relationships/hyperlink" Target="mailto:chris.adams6@nhs.net" TargetMode="External"/><Relationship Id="rId119" Type="http://schemas.openxmlformats.org/officeDocument/2006/relationships/hyperlink" Target="mailto:Ratish.pillai@nhs.net" TargetMode="External"/><Relationship Id="rId270" Type="http://schemas.openxmlformats.org/officeDocument/2006/relationships/hyperlink" Target="mailto:jane.nagarajan@nhs.net" TargetMode="External"/><Relationship Id="rId291" Type="http://schemas.openxmlformats.org/officeDocument/2006/relationships/hyperlink" Target="mailto:jfluxman@nhs.net" TargetMode="External"/><Relationship Id="rId44" Type="http://schemas.openxmlformats.org/officeDocument/2006/relationships/hyperlink" Target="mailto:pbhambra1@nhs.net" TargetMode="External"/><Relationship Id="rId65" Type="http://schemas.openxmlformats.org/officeDocument/2006/relationships/hyperlink" Target="mailto:carolinedurack@nhs.net" TargetMode="External"/><Relationship Id="rId86" Type="http://schemas.openxmlformats.org/officeDocument/2006/relationships/hyperlink" Target="mailto:chris.adams6@nhs.net" TargetMode="External"/><Relationship Id="rId130" Type="http://schemas.openxmlformats.org/officeDocument/2006/relationships/hyperlink" Target="mailto:carole.challen@nhs.net" TargetMode="External"/><Relationship Id="rId151" Type="http://schemas.openxmlformats.org/officeDocument/2006/relationships/hyperlink" Target="mailto:newton.clinical@nhs.net" TargetMode="External"/><Relationship Id="rId172" Type="http://schemas.openxmlformats.org/officeDocument/2006/relationships/hyperlink" Target="mailto:ritabright@nhs.net" TargetMode="External"/><Relationship Id="rId193" Type="http://schemas.openxmlformats.org/officeDocument/2006/relationships/hyperlink" Target="mailto:Connaught.square@nhs.net" TargetMode="External"/><Relationship Id="rId207" Type="http://schemas.openxmlformats.org/officeDocument/2006/relationships/hyperlink" Target="mailto:Min.kourti@nhs.net" TargetMode="External"/><Relationship Id="rId228" Type="http://schemas.openxmlformats.org/officeDocument/2006/relationships/hyperlink" Target="mailto:velgia.kugananthan@nhs.net" TargetMode="External"/><Relationship Id="rId249" Type="http://schemas.openxmlformats.org/officeDocument/2006/relationships/hyperlink" Target="mailto:fatima.kassab@nhs.net" TargetMode="External"/><Relationship Id="rId13" Type="http://schemas.openxmlformats.org/officeDocument/2006/relationships/hyperlink" Target="mailto:mike.archer@nhs.net" TargetMode="External"/><Relationship Id="rId109" Type="http://schemas.openxmlformats.org/officeDocument/2006/relationships/hyperlink" Target="mailto:chris.adams6@nhs.net" TargetMode="External"/><Relationship Id="rId260" Type="http://schemas.openxmlformats.org/officeDocument/2006/relationships/hyperlink" Target="mailto:iankelso@nhs.net" TargetMode="External"/><Relationship Id="rId281" Type="http://schemas.openxmlformats.org/officeDocument/2006/relationships/hyperlink" Target="mailto:krydings@nhs.net" TargetMode="External"/><Relationship Id="rId34" Type="http://schemas.openxmlformats.org/officeDocument/2006/relationships/hyperlink" Target="mailto:chris.adams6@nhs.net" TargetMode="External"/><Relationship Id="rId55" Type="http://schemas.openxmlformats.org/officeDocument/2006/relationships/hyperlink" Target="mailto:carolinedurack@nhs.net" TargetMode="External"/><Relationship Id="rId76" Type="http://schemas.openxmlformats.org/officeDocument/2006/relationships/hyperlink" Target="mailto:chris.adams6@nhs.net" TargetMode="External"/><Relationship Id="rId97" Type="http://schemas.openxmlformats.org/officeDocument/2006/relationships/hyperlink" Target="mailto:sherazkhan@nhs.net" TargetMode="External"/><Relationship Id="rId120" Type="http://schemas.openxmlformats.org/officeDocument/2006/relationships/hyperlink" Target="mailto:rosieoneill@nhs.net" TargetMode="External"/><Relationship Id="rId141" Type="http://schemas.openxmlformats.org/officeDocument/2006/relationships/hyperlink" Target="mailto:Pimlico.marven@nhs.net" TargetMode="External"/><Relationship Id="rId7" Type="http://schemas.openxmlformats.org/officeDocument/2006/relationships/hyperlink" Target="mailto:tabitha.buchanan@nhs.net" TargetMode="External"/><Relationship Id="rId71" Type="http://schemas.openxmlformats.org/officeDocument/2006/relationships/hyperlink" Target="mailto:carolinedurack@nhs.net" TargetMode="External"/><Relationship Id="rId92" Type="http://schemas.openxmlformats.org/officeDocument/2006/relationships/hyperlink" Target="mailto:carolinedurack@nhs.net" TargetMode="External"/><Relationship Id="rId162" Type="http://schemas.openxmlformats.org/officeDocument/2006/relationships/hyperlink" Target="mailto:brookgreenmc@nhs.net" TargetMode="External"/><Relationship Id="rId183" Type="http://schemas.openxmlformats.org/officeDocument/2006/relationships/hyperlink" Target="mailto:Nadya.babiychuk@nhs.net" TargetMode="External"/><Relationship Id="rId213" Type="http://schemas.openxmlformats.org/officeDocument/2006/relationships/hyperlink" Target="mailto:serena.ledger@nhs.net" TargetMode="External"/><Relationship Id="rId218" Type="http://schemas.openxmlformats.org/officeDocument/2006/relationships/hyperlink" Target="mailto:serena.ledger@nhs.net" TargetMode="External"/><Relationship Id="rId234" Type="http://schemas.openxmlformats.org/officeDocument/2006/relationships/hyperlink" Target="mailto:farahahmad@nhs.net" TargetMode="External"/><Relationship Id="rId239" Type="http://schemas.openxmlformats.org/officeDocument/2006/relationships/hyperlink" Target="mailto:magdalena.korus@nhs.net" TargetMode="External"/><Relationship Id="rId2" Type="http://schemas.openxmlformats.org/officeDocument/2006/relationships/hyperlink" Target="mailto:Health@the%20Stowe" TargetMode="External"/><Relationship Id="rId29" Type="http://schemas.openxmlformats.org/officeDocument/2006/relationships/hyperlink" Target="mailto:kmjefferies@nhs.net" TargetMode="External"/><Relationship Id="rId250" Type="http://schemas.openxmlformats.org/officeDocument/2006/relationships/hyperlink" Target="mailto:maryla.karge@nhs.net" TargetMode="External"/><Relationship Id="rId255" Type="http://schemas.openxmlformats.org/officeDocument/2006/relationships/hyperlink" Target="mailto:lesley.french@nhs.net" TargetMode="External"/><Relationship Id="rId271" Type="http://schemas.openxmlformats.org/officeDocument/2006/relationships/hyperlink" Target="mailto:michelleahchay@nhs.net" TargetMode="External"/><Relationship Id="rId276" Type="http://schemas.openxmlformats.org/officeDocument/2006/relationships/hyperlink" Target="mailto:hughsmith@nhs.net" TargetMode="External"/><Relationship Id="rId292" Type="http://schemas.openxmlformats.org/officeDocument/2006/relationships/hyperlink" Target="mailto:marzena.grzymala@nhs.net" TargetMode="External"/><Relationship Id="rId297" Type="http://schemas.openxmlformats.org/officeDocument/2006/relationships/printerSettings" Target="../printerSettings/printerSettings3.bin"/><Relationship Id="rId24" Type="http://schemas.openxmlformats.org/officeDocument/2006/relationships/hyperlink" Target="mailto:carolinedurack@nhs.net" TargetMode="External"/><Relationship Id="rId40" Type="http://schemas.openxmlformats.org/officeDocument/2006/relationships/hyperlink" Target="mailto:julie.cuming@nhs.net" TargetMode="External"/><Relationship Id="rId45" Type="http://schemas.openxmlformats.org/officeDocument/2006/relationships/hyperlink" Target="mailto:muhammad.akram5@nhs.net" TargetMode="External"/><Relationship Id="rId66" Type="http://schemas.openxmlformats.org/officeDocument/2006/relationships/hyperlink" Target="mailto:billy.awan@nhs.net" TargetMode="External"/><Relationship Id="rId87" Type="http://schemas.openxmlformats.org/officeDocument/2006/relationships/hyperlink" Target="mailto:carolinedurack@nhs.net" TargetMode="External"/><Relationship Id="rId110" Type="http://schemas.openxmlformats.org/officeDocument/2006/relationships/hyperlink" Target="mailto:carolinedurack@nhs.net" TargetMode="External"/><Relationship Id="rId115" Type="http://schemas.openxmlformats.org/officeDocument/2006/relationships/hyperlink" Target="mailto:Health@the%20Stowe" TargetMode="External"/><Relationship Id="rId131" Type="http://schemas.openxmlformats.org/officeDocument/2006/relationships/hyperlink" Target="mailto:Leiola.jefferson@nhs.net" TargetMode="External"/><Relationship Id="rId136" Type="http://schemas.openxmlformats.org/officeDocument/2006/relationships/hyperlink" Target="mailto:jacquie.oconnor@nhs.net" TargetMode="External"/><Relationship Id="rId157" Type="http://schemas.openxmlformats.org/officeDocument/2006/relationships/hyperlink" Target="mailto:lilyville.surgery@nhs.net" TargetMode="External"/><Relationship Id="rId178" Type="http://schemas.openxmlformats.org/officeDocument/2006/relationships/hyperlink" Target="mailto:tamsindart@nhs.net" TargetMode="External"/><Relationship Id="rId61" Type="http://schemas.openxmlformats.org/officeDocument/2006/relationships/hyperlink" Target="mailto:chris.adams6@nhs.net" TargetMode="External"/><Relationship Id="rId82" Type="http://schemas.openxmlformats.org/officeDocument/2006/relationships/hyperlink" Target="mailto:neena.dasgupta@nhs.net" TargetMode="External"/><Relationship Id="rId152" Type="http://schemas.openxmlformats.org/officeDocument/2006/relationships/hyperlink" Target="mailto:Health@the%20Stowe" TargetMode="External"/><Relationship Id="rId173" Type="http://schemas.openxmlformats.org/officeDocument/2006/relationships/hyperlink" Target="mailto:ritabright@nhs.net" TargetMode="External"/><Relationship Id="rId194" Type="http://schemas.openxmlformats.org/officeDocument/2006/relationships/hyperlink" Target="mailto:Connaught.square@nhs.net" TargetMode="External"/><Relationship Id="rId199" Type="http://schemas.openxmlformats.org/officeDocument/2006/relationships/hyperlink" Target="mailto:marija.doko@nhs.net" TargetMode="External"/><Relationship Id="rId203" Type="http://schemas.openxmlformats.org/officeDocument/2006/relationships/hyperlink" Target="mailto:ashchurchsurgery@nhs.net" TargetMode="External"/><Relationship Id="rId208" Type="http://schemas.openxmlformats.org/officeDocument/2006/relationships/hyperlink" Target="mailto:clccg.sohosquaregeneralpractice@nhs.net" TargetMode="External"/><Relationship Id="rId229" Type="http://schemas.openxmlformats.org/officeDocument/2006/relationships/hyperlink" Target="mailto:g.chieng@nhs.net" TargetMode="External"/><Relationship Id="rId19" Type="http://schemas.openxmlformats.org/officeDocument/2006/relationships/hyperlink" Target="mailto:stephenweller@nhs.net" TargetMode="External"/><Relationship Id="rId224" Type="http://schemas.openxmlformats.org/officeDocument/2006/relationships/hyperlink" Target="mailto:serena.ledger@nhs.net" TargetMode="External"/><Relationship Id="rId240" Type="http://schemas.openxmlformats.org/officeDocument/2006/relationships/hyperlink" Target="mailto:mandy.walsh@nhs.net" TargetMode="External"/><Relationship Id="rId245" Type="http://schemas.openxmlformats.org/officeDocument/2006/relationships/hyperlink" Target="mailto:gayub@nhs.net" TargetMode="External"/><Relationship Id="rId261" Type="http://schemas.openxmlformats.org/officeDocument/2006/relationships/hyperlink" Target="mailto:rachel.hames@nhs.net" TargetMode="External"/><Relationship Id="rId266" Type="http://schemas.openxmlformats.org/officeDocument/2006/relationships/hyperlink" Target="mailto:francesca.lai@nhs.net" TargetMode="External"/><Relationship Id="rId287" Type="http://schemas.openxmlformats.org/officeDocument/2006/relationships/hyperlink" Target="mailto:Wlccg.elginclinic@nhs.net" TargetMode="External"/><Relationship Id="rId14" Type="http://schemas.openxmlformats.org/officeDocument/2006/relationships/hyperlink" Target="mailto:chris.adams6@nhs.net" TargetMode="External"/><Relationship Id="rId30" Type="http://schemas.openxmlformats.org/officeDocument/2006/relationships/hyperlink" Target="mailto:chris.adams6@nhs.net" TargetMode="External"/><Relationship Id="rId35" Type="http://schemas.openxmlformats.org/officeDocument/2006/relationships/hyperlink" Target="mailto:carolinedurack@nhs.net" TargetMode="External"/><Relationship Id="rId56" Type="http://schemas.openxmlformats.org/officeDocument/2006/relationships/hyperlink" Target="mailto:ptowey@nhs.net" TargetMode="External"/><Relationship Id="rId77" Type="http://schemas.openxmlformats.org/officeDocument/2006/relationships/hyperlink" Target="mailto:carolinedurack@nhs.net" TargetMode="External"/><Relationship Id="rId100" Type="http://schemas.openxmlformats.org/officeDocument/2006/relationships/hyperlink" Target="mailto:chris.adams6@nhs.net" TargetMode="External"/><Relationship Id="rId105" Type="http://schemas.openxmlformats.org/officeDocument/2006/relationships/hyperlink" Target="mailto:laura.mckersie@nhs.net" TargetMode="External"/><Relationship Id="rId126" Type="http://schemas.openxmlformats.org/officeDocument/2006/relationships/hyperlink" Target="mailto:adalal@nhs.net" TargetMode="External"/><Relationship Id="rId147" Type="http://schemas.openxmlformats.org/officeDocument/2006/relationships/hyperlink" Target="mailto:lissongrovehc@nhs.net" TargetMode="External"/><Relationship Id="rId168" Type="http://schemas.openxmlformats.org/officeDocument/2006/relationships/hyperlink" Target="mailto:sms.hammersmithsurgery@nhs.net" TargetMode="External"/><Relationship Id="rId282" Type="http://schemas.openxmlformats.org/officeDocument/2006/relationships/hyperlink" Target="mailto:veronica.pilgrim@nhs.net" TargetMode="External"/><Relationship Id="rId8" Type="http://schemas.openxmlformats.org/officeDocument/2006/relationships/hyperlink" Target="mailto:chris.adams6@nhs.net" TargetMode="External"/><Relationship Id="rId51" Type="http://schemas.openxmlformats.org/officeDocument/2006/relationships/hyperlink" Target="mailto:carolinedurack@nhs.net" TargetMode="External"/><Relationship Id="rId72" Type="http://schemas.openxmlformats.org/officeDocument/2006/relationships/hyperlink" Target="mailto:stephenweller@nhs.net" TargetMode="External"/><Relationship Id="rId93" Type="http://schemas.openxmlformats.org/officeDocument/2006/relationships/hyperlink" Target="mailto:sherazkhan@nhs.net" TargetMode="External"/><Relationship Id="rId98" Type="http://schemas.openxmlformats.org/officeDocument/2006/relationships/hyperlink" Target="mailto:karen.biberovic@nhs.net" TargetMode="External"/><Relationship Id="rId121" Type="http://schemas.openxmlformats.org/officeDocument/2006/relationships/hyperlink" Target="mailto:saira.arif@nhs.net" TargetMode="External"/><Relationship Id="rId142" Type="http://schemas.openxmlformats.org/officeDocument/2006/relationships/hyperlink" Target="mailto:Anna.jennings@nhs.net" TargetMode="External"/><Relationship Id="rId163" Type="http://schemas.openxmlformats.org/officeDocument/2006/relationships/hyperlink" Target="mailto:brookgreenmc@nhs.net" TargetMode="External"/><Relationship Id="rId184" Type="http://schemas.openxmlformats.org/officeDocument/2006/relationships/hyperlink" Target="mailto:Nadya.babiychuk@nhs.net" TargetMode="External"/><Relationship Id="rId189" Type="http://schemas.openxmlformats.org/officeDocument/2006/relationships/hyperlink" Target="mailto:northend.medicalcentre@NHS.net" TargetMode="External"/><Relationship Id="rId219" Type="http://schemas.openxmlformats.org/officeDocument/2006/relationships/hyperlink" Target="mailto:serena.ledger@nhs.net" TargetMode="External"/><Relationship Id="rId3" Type="http://schemas.openxmlformats.org/officeDocument/2006/relationships/hyperlink" Target="mailto:Health@the%20Stowe" TargetMode="External"/><Relationship Id="rId214" Type="http://schemas.openxmlformats.org/officeDocument/2006/relationships/hyperlink" Target="mailto:serena.ledger@nhs.net" TargetMode="External"/><Relationship Id="rId230" Type="http://schemas.openxmlformats.org/officeDocument/2006/relationships/hyperlink" Target="mailto:k.sadek@nhs.net" TargetMode="External"/><Relationship Id="rId235" Type="http://schemas.openxmlformats.org/officeDocument/2006/relationships/hyperlink" Target="mailto:serena.ledger@nhs.net" TargetMode="External"/><Relationship Id="rId251" Type="http://schemas.openxmlformats.org/officeDocument/2006/relationships/hyperlink" Target="mailto:a.somasekaram@nhs.net" TargetMode="External"/><Relationship Id="rId256" Type="http://schemas.openxmlformats.org/officeDocument/2006/relationships/hyperlink" Target="mailto:martin.levantine@nhs.net" TargetMode="External"/><Relationship Id="rId277" Type="http://schemas.openxmlformats.org/officeDocument/2006/relationships/hyperlink" Target="mailto:tasneem.dathi@nhs.net" TargetMode="External"/><Relationship Id="rId298" Type="http://schemas.openxmlformats.org/officeDocument/2006/relationships/table" Target="../tables/table1.xml"/><Relationship Id="rId25" Type="http://schemas.openxmlformats.org/officeDocument/2006/relationships/hyperlink" Target="mailto:lesleykenny@nhs.net" TargetMode="External"/><Relationship Id="rId46" Type="http://schemas.openxmlformats.org/officeDocument/2006/relationships/hyperlink" Target="mailto:serena.ledger@nhs.net" TargetMode="External"/><Relationship Id="rId67" Type="http://schemas.openxmlformats.org/officeDocument/2006/relationships/hyperlink" Target="mailto:chris.adams6@nhs.net" TargetMode="External"/><Relationship Id="rId116" Type="http://schemas.openxmlformats.org/officeDocument/2006/relationships/hyperlink" Target="mailto:dimka.vancheva@nhs.net" TargetMode="External"/><Relationship Id="rId137" Type="http://schemas.openxmlformats.org/officeDocument/2006/relationships/hyperlink" Target="mailto:declan.stow@nhs.net" TargetMode="External"/><Relationship Id="rId158" Type="http://schemas.openxmlformats.org/officeDocument/2006/relationships/hyperlink" Target="mailto:lilyville.surgery@nhs.net" TargetMode="External"/><Relationship Id="rId272" Type="http://schemas.openxmlformats.org/officeDocument/2006/relationships/hyperlink" Target="mailto:june.kirkman@nhs.net" TargetMode="External"/><Relationship Id="rId293" Type="http://schemas.openxmlformats.org/officeDocument/2006/relationships/hyperlink" Target="mailto:r.palanisamy@nhs.net" TargetMode="External"/><Relationship Id="rId20" Type="http://schemas.openxmlformats.org/officeDocument/2006/relationships/hyperlink" Target="mailto:chris.adams6@nhs.net" TargetMode="External"/><Relationship Id="rId41" Type="http://schemas.openxmlformats.org/officeDocument/2006/relationships/hyperlink" Target="mailto:chris.adams6@nhs.net" TargetMode="External"/><Relationship Id="rId62" Type="http://schemas.openxmlformats.org/officeDocument/2006/relationships/hyperlink" Target="mailto:carolinedurack@nhs.net" TargetMode="External"/><Relationship Id="rId83" Type="http://schemas.openxmlformats.org/officeDocument/2006/relationships/hyperlink" Target="mailto:chris.adams6@nhs.net" TargetMode="External"/><Relationship Id="rId88" Type="http://schemas.openxmlformats.org/officeDocument/2006/relationships/hyperlink" Target="mailto:sadhna.kukar@nhs.net" TargetMode="External"/><Relationship Id="rId111" Type="http://schemas.openxmlformats.org/officeDocument/2006/relationships/hyperlink" Target="mailto:chris.adams6@nhs.net" TargetMode="External"/><Relationship Id="rId132" Type="http://schemas.openxmlformats.org/officeDocument/2006/relationships/hyperlink" Target="mailto:Leigh.kerridge@nhs.net" TargetMode="External"/><Relationship Id="rId153" Type="http://schemas.openxmlformats.org/officeDocument/2006/relationships/hyperlink" Target="mailto:Sanja.todorovic@nhs.net" TargetMode="External"/><Relationship Id="rId174" Type="http://schemas.openxmlformats.org/officeDocument/2006/relationships/hyperlink" Target="mailto:ritabright@nhs.net" TargetMode="External"/><Relationship Id="rId179" Type="http://schemas.openxmlformats.org/officeDocument/2006/relationships/hyperlink" Target="mailto:HAFCCG.southfulhamhealthclinic@nhs.net" TargetMode="External"/><Relationship Id="rId195" Type="http://schemas.openxmlformats.org/officeDocument/2006/relationships/hyperlink" Target="mailto:Darryl.dawkins@nhs.net" TargetMode="External"/><Relationship Id="rId209" Type="http://schemas.openxmlformats.org/officeDocument/2006/relationships/hyperlink" Target="mailto:CLCCG.MHCAdmin@nhs.net" TargetMode="External"/><Relationship Id="rId190" Type="http://schemas.openxmlformats.org/officeDocument/2006/relationships/hyperlink" Target="mailto:northend.medicalcentre@NHS.net" TargetMode="External"/><Relationship Id="rId204" Type="http://schemas.openxmlformats.org/officeDocument/2006/relationships/hyperlink" Target="mailto:clccg.pghc@nhs.net" TargetMode="External"/><Relationship Id="rId220" Type="http://schemas.openxmlformats.org/officeDocument/2006/relationships/hyperlink" Target="mailto:serena.ledger@nhs.net" TargetMode="External"/><Relationship Id="rId225" Type="http://schemas.openxmlformats.org/officeDocument/2006/relationships/hyperlink" Target="mailto:Zeaul.Karim@nhs.net" TargetMode="External"/><Relationship Id="rId241" Type="http://schemas.openxmlformats.org/officeDocument/2006/relationships/hyperlink" Target="mailto:james.cook2@nhs.net" TargetMode="External"/><Relationship Id="rId246" Type="http://schemas.openxmlformats.org/officeDocument/2006/relationships/hyperlink" Target="mailto:deborah.boreham@nhs.net" TargetMode="External"/><Relationship Id="rId267" Type="http://schemas.openxmlformats.org/officeDocument/2006/relationships/hyperlink" Target="mailto:ashley.ramsay@nhs.net" TargetMode="External"/><Relationship Id="rId288" Type="http://schemas.openxmlformats.org/officeDocument/2006/relationships/hyperlink" Target="mailto:wlccg.garway@nhs.net" TargetMode="External"/><Relationship Id="rId15" Type="http://schemas.openxmlformats.org/officeDocument/2006/relationships/hyperlink" Target="mailto:carolinedurack@nhs.net" TargetMode="External"/><Relationship Id="rId36" Type="http://schemas.openxmlformats.org/officeDocument/2006/relationships/hyperlink" Target="mailto:magnus.nelson2@nhs.net" TargetMode="External"/><Relationship Id="rId57" Type="http://schemas.openxmlformats.org/officeDocument/2006/relationships/hyperlink" Target="mailto:chris.adams6@nhs.net" TargetMode="External"/><Relationship Id="rId106" Type="http://schemas.openxmlformats.org/officeDocument/2006/relationships/hyperlink" Target="mailto:chris.adams6@nhs.net" TargetMode="External"/><Relationship Id="rId127" Type="http://schemas.openxmlformats.org/officeDocument/2006/relationships/hyperlink" Target="mailto:sharon.ryan6@nhs.net" TargetMode="External"/><Relationship Id="rId262" Type="http://schemas.openxmlformats.org/officeDocument/2006/relationships/hyperlink" Target="mailto:merrilees.smiley@nhs.net" TargetMode="External"/><Relationship Id="rId283" Type="http://schemas.openxmlformats.org/officeDocument/2006/relationships/hyperlink" Target="mailto:gayub@nhs.net" TargetMode="External"/><Relationship Id="rId10" Type="http://schemas.openxmlformats.org/officeDocument/2006/relationships/hyperlink" Target="mailto:v.chohan@nhs.net" TargetMode="External"/><Relationship Id="rId31" Type="http://schemas.openxmlformats.org/officeDocument/2006/relationships/hyperlink" Target="mailto:carolinedurack@nhs.net" TargetMode="External"/><Relationship Id="rId52" Type="http://schemas.openxmlformats.org/officeDocument/2006/relationships/hyperlink" Target="mailto:amanda.denison@nhs.net" TargetMode="External"/><Relationship Id="rId73" Type="http://schemas.openxmlformats.org/officeDocument/2006/relationships/hyperlink" Target="mailto:chris.adams6@nhs.net" TargetMode="External"/><Relationship Id="rId78" Type="http://schemas.openxmlformats.org/officeDocument/2006/relationships/hyperlink" Target="mailto:s.hasan@nhs.net" TargetMode="External"/><Relationship Id="rId94" Type="http://schemas.openxmlformats.org/officeDocument/2006/relationships/hyperlink" Target="mailto:karen.biberovic@nhs.net" TargetMode="External"/><Relationship Id="rId99" Type="http://schemas.openxmlformats.org/officeDocument/2006/relationships/hyperlink" Target="mailto:carolinedurack@nhs.net" TargetMode="External"/><Relationship Id="rId101" Type="http://schemas.openxmlformats.org/officeDocument/2006/relationships/hyperlink" Target="mailto:Sena.shah@nhs.net" TargetMode="External"/><Relationship Id="rId122" Type="http://schemas.openxmlformats.org/officeDocument/2006/relationships/hyperlink" Target="mailto:faisal.ahmed@nhs.net" TargetMode="External"/><Relationship Id="rId143" Type="http://schemas.openxmlformats.org/officeDocument/2006/relationships/hyperlink" Target="mailto:jcreaser@nhs.net" TargetMode="External"/><Relationship Id="rId148" Type="http://schemas.openxmlformats.org/officeDocument/2006/relationships/hyperlink" Target="mailto:pimlico.marven@nhs.net" TargetMode="External"/><Relationship Id="rId164" Type="http://schemas.openxmlformats.org/officeDocument/2006/relationships/hyperlink" Target="mailto:brookgreenmc@nhs.net" TargetMode="External"/><Relationship Id="rId169" Type="http://schemas.openxmlformats.org/officeDocument/2006/relationships/hyperlink" Target="mailto:sms.hammersmithsurgery@nhs.net" TargetMode="External"/><Relationship Id="rId185" Type="http://schemas.openxmlformats.org/officeDocument/2006/relationships/hyperlink" Target="mailto:coventgarden.medicalcentre@nhs.net" TargetMode="External"/><Relationship Id="rId4" Type="http://schemas.openxmlformats.org/officeDocument/2006/relationships/hyperlink" Target="mailto:carolinedurack@nhs.net" TargetMode="External"/><Relationship Id="rId9" Type="http://schemas.openxmlformats.org/officeDocument/2006/relationships/hyperlink" Target="mailto:carolinedurack@nhs.net" TargetMode="External"/><Relationship Id="rId180" Type="http://schemas.openxmlformats.org/officeDocument/2006/relationships/hyperlink" Target="mailto:HAFCCG.southfulhamhealthclinic@nhs.net" TargetMode="External"/><Relationship Id="rId210" Type="http://schemas.openxmlformats.org/officeDocument/2006/relationships/hyperlink" Target="mailto:hafccg.sandsendhealthclinic@nhs.net" TargetMode="External"/><Relationship Id="rId215" Type="http://schemas.openxmlformats.org/officeDocument/2006/relationships/hyperlink" Target="mailto:serena.ledger@nhs.net" TargetMode="External"/><Relationship Id="rId236" Type="http://schemas.openxmlformats.org/officeDocument/2006/relationships/hyperlink" Target="mailto:serena.ledger@nhs.net" TargetMode="External"/><Relationship Id="rId257" Type="http://schemas.openxmlformats.org/officeDocument/2006/relationships/hyperlink" Target="mailto:michael.mckeown@nhs.net" TargetMode="External"/><Relationship Id="rId278" Type="http://schemas.openxmlformats.org/officeDocument/2006/relationships/hyperlink" Target="mailto:j.payn@nhs.net" TargetMode="External"/><Relationship Id="rId26" Type="http://schemas.openxmlformats.org/officeDocument/2006/relationships/hyperlink" Target="mailto:chris.adams6@nhs.net" TargetMode="External"/><Relationship Id="rId231" Type="http://schemas.openxmlformats.org/officeDocument/2006/relationships/hyperlink" Target="mailto:h.khaliq@nhs.net" TargetMode="External"/><Relationship Id="rId252" Type="http://schemas.openxmlformats.org/officeDocument/2006/relationships/hyperlink" Target="mailto:yphillips@nhs.net" TargetMode="External"/><Relationship Id="rId273" Type="http://schemas.openxmlformats.org/officeDocument/2006/relationships/hyperlink" Target="mailto:debbiemccarthy@nhs.net" TargetMode="External"/><Relationship Id="rId294" Type="http://schemas.openxmlformats.org/officeDocument/2006/relationships/hyperlink" Target="mailto:r.palanisamy@nhs.net" TargetMode="External"/><Relationship Id="rId47" Type="http://schemas.openxmlformats.org/officeDocument/2006/relationships/hyperlink" Target="mailto:chris.adams6@nhs.net" TargetMode="External"/><Relationship Id="rId68" Type="http://schemas.openxmlformats.org/officeDocument/2006/relationships/hyperlink" Target="mailto:carolinedurack@nhs.net" TargetMode="External"/><Relationship Id="rId89" Type="http://schemas.openxmlformats.org/officeDocument/2006/relationships/hyperlink" Target="mailto:chris.adams6@nhs.net" TargetMode="External"/><Relationship Id="rId112" Type="http://schemas.openxmlformats.org/officeDocument/2006/relationships/hyperlink" Target="mailto:Nadya.babiychuk@nhs.net" TargetMode="External"/><Relationship Id="rId133" Type="http://schemas.openxmlformats.org/officeDocument/2006/relationships/hyperlink" Target="mailto:Cliff.massey@nhs.net" TargetMode="External"/><Relationship Id="rId154" Type="http://schemas.openxmlformats.org/officeDocument/2006/relationships/hyperlink" Target="mailto:ruthsandu@nhs.net" TargetMode="External"/><Relationship Id="rId175" Type="http://schemas.openxmlformats.org/officeDocument/2006/relationships/hyperlink" Target="mailto:ritabright@nhs.net" TargetMode="External"/><Relationship Id="rId196" Type="http://schemas.openxmlformats.org/officeDocument/2006/relationships/hyperlink" Target="mailto:Darryl.dawkins@nhs.net" TargetMode="External"/><Relationship Id="rId200" Type="http://schemas.openxmlformats.org/officeDocument/2006/relationships/hyperlink" Target="mailto:h.khaliq@nhs.net" TargetMode="External"/><Relationship Id="rId16" Type="http://schemas.openxmlformats.org/officeDocument/2006/relationships/hyperlink" Target="mailto:karen.langley1@nhs.net" TargetMode="External"/><Relationship Id="rId221" Type="http://schemas.openxmlformats.org/officeDocument/2006/relationships/hyperlink" Target="mailto:serena.ledger@nhs.net" TargetMode="External"/><Relationship Id="rId242" Type="http://schemas.openxmlformats.org/officeDocument/2006/relationships/hyperlink" Target="mailto:james.cook@thepracticeplc.com" TargetMode="External"/><Relationship Id="rId263" Type="http://schemas.openxmlformats.org/officeDocument/2006/relationships/hyperlink" Target="mailto:rafiqun.khanom@nhs.net" TargetMode="External"/><Relationship Id="rId284" Type="http://schemas.openxmlformats.org/officeDocument/2006/relationships/hyperlink" Target="mailto:rajalakshmi.parayil@nhs.net" TargetMode="External"/><Relationship Id="rId37" Type="http://schemas.openxmlformats.org/officeDocument/2006/relationships/hyperlink" Target="mailto:Jdobson2@nhs.net" TargetMode="External"/><Relationship Id="rId58" Type="http://schemas.openxmlformats.org/officeDocument/2006/relationships/hyperlink" Target="mailto:carolinedurack@nhs.net" TargetMode="External"/><Relationship Id="rId79" Type="http://schemas.openxmlformats.org/officeDocument/2006/relationships/hyperlink" Target="mailto:v.stojanovska@nhs.net" TargetMode="External"/><Relationship Id="rId102" Type="http://schemas.openxmlformats.org/officeDocument/2006/relationships/hyperlink" Target="mailto:d.rubio@nhs.net" TargetMode="External"/><Relationship Id="rId123" Type="http://schemas.openxmlformats.org/officeDocument/2006/relationships/hyperlink" Target="mailto:amandagaffney@nhs.net" TargetMode="External"/><Relationship Id="rId144" Type="http://schemas.openxmlformats.org/officeDocument/2006/relationships/hyperlink" Target="mailto:ashchurchsurgery@nhs.net" TargetMode="External"/><Relationship Id="rId90" Type="http://schemas.openxmlformats.org/officeDocument/2006/relationships/hyperlink" Target="mailto:carolinedurack@nhs.net" TargetMode="External"/><Relationship Id="rId165" Type="http://schemas.openxmlformats.org/officeDocument/2006/relationships/hyperlink" Target="mailto:littlevenice.westminster@nhs.net" TargetMode="External"/><Relationship Id="rId186" Type="http://schemas.openxmlformats.org/officeDocument/2006/relationships/hyperlink" Target="mailto:sawdah.farooq@nhs.net" TargetMode="External"/><Relationship Id="rId211" Type="http://schemas.openxmlformats.org/officeDocument/2006/relationships/hyperlink" Target="mailto:clccg.belgraviasurgery@nhs.net" TargetMode="External"/><Relationship Id="rId232" Type="http://schemas.openxmlformats.org/officeDocument/2006/relationships/hyperlink" Target="mailto:emmapotter1@nhs.net" TargetMode="External"/><Relationship Id="rId253" Type="http://schemas.openxmlformats.org/officeDocument/2006/relationships/hyperlink" Target="mailto:penny.benfield@nhs.net" TargetMode="External"/><Relationship Id="rId274" Type="http://schemas.openxmlformats.org/officeDocument/2006/relationships/hyperlink" Target="mailto:sherazkhan@nhs.net" TargetMode="External"/><Relationship Id="rId295" Type="http://schemas.openxmlformats.org/officeDocument/2006/relationships/hyperlink" Target="mailto:suhal.ullah@nhs.net" TargetMode="External"/><Relationship Id="rId27" Type="http://schemas.openxmlformats.org/officeDocument/2006/relationships/hyperlink" Target="mailto:carolinedurack@nhs.net" TargetMode="External"/><Relationship Id="rId48" Type="http://schemas.openxmlformats.org/officeDocument/2006/relationships/hyperlink" Target="mailto:carolinedurack@nhs.net" TargetMode="External"/><Relationship Id="rId69" Type="http://schemas.openxmlformats.org/officeDocument/2006/relationships/hyperlink" Target="mailto:s.sharkey@nhs.net" TargetMode="External"/><Relationship Id="rId113" Type="http://schemas.openxmlformats.org/officeDocument/2006/relationships/hyperlink" Target="mailto:Anna.jennings@nhs.net" TargetMode="External"/><Relationship Id="rId134" Type="http://schemas.openxmlformats.org/officeDocument/2006/relationships/hyperlink" Target="mailto:s.fernandes@nhs.net" TargetMode="External"/><Relationship Id="rId80" Type="http://schemas.openxmlformats.org/officeDocument/2006/relationships/hyperlink" Target="mailto:chris.adams6@nhs.net" TargetMode="External"/><Relationship Id="rId155" Type="http://schemas.openxmlformats.org/officeDocument/2006/relationships/hyperlink" Target="mailto:Maliha.baig@nhs.net" TargetMode="External"/><Relationship Id="rId176" Type="http://schemas.openxmlformats.org/officeDocument/2006/relationships/hyperlink" Target="mailto:ritabright@nhs.net" TargetMode="External"/><Relationship Id="rId197" Type="http://schemas.openxmlformats.org/officeDocument/2006/relationships/hyperlink" Target="mailto:serena.ledger@nhs.net" TargetMode="External"/><Relationship Id="rId201" Type="http://schemas.openxmlformats.org/officeDocument/2006/relationships/hyperlink" Target="mailto:ahmed.hamza1@nhs.net" TargetMode="External"/><Relationship Id="rId222" Type="http://schemas.openxmlformats.org/officeDocument/2006/relationships/hyperlink" Target="mailto:serena.ledger@nhs.net" TargetMode="External"/><Relationship Id="rId243" Type="http://schemas.openxmlformats.org/officeDocument/2006/relationships/hyperlink" Target="mailto:mahfuz.monir@nhs.net" TargetMode="External"/><Relationship Id="rId264" Type="http://schemas.openxmlformats.org/officeDocument/2006/relationships/hyperlink" Target="mailto:simi.ahmed@nhs.net" TargetMode="External"/><Relationship Id="rId285" Type="http://schemas.openxmlformats.org/officeDocument/2006/relationships/hyperlink" Target="mailto:krydings@nhs.net" TargetMode="External"/><Relationship Id="rId17" Type="http://schemas.openxmlformats.org/officeDocument/2006/relationships/hyperlink" Target="mailto:chris.adams6@nhs.net" TargetMode="External"/><Relationship Id="rId38" Type="http://schemas.openxmlformats.org/officeDocument/2006/relationships/hyperlink" Target="mailto:chris.adams6@nhs.net" TargetMode="External"/><Relationship Id="rId59" Type="http://schemas.openxmlformats.org/officeDocument/2006/relationships/hyperlink" Target="mailto:paramjit.bains@nhs.net" TargetMode="External"/><Relationship Id="rId103" Type="http://schemas.openxmlformats.org/officeDocument/2006/relationships/hyperlink" Target="mailto:chris.adams6@nhs.net" TargetMode="External"/><Relationship Id="rId124" Type="http://schemas.openxmlformats.org/officeDocument/2006/relationships/hyperlink" Target="mailto:jcreaser@nhs.net" TargetMode="External"/><Relationship Id="rId70" Type="http://schemas.openxmlformats.org/officeDocument/2006/relationships/hyperlink" Target="mailto:chris.adams6@nhs.net" TargetMode="External"/><Relationship Id="rId91" Type="http://schemas.openxmlformats.org/officeDocument/2006/relationships/hyperlink" Target="mailto:pauline.patterson@nhs.net" TargetMode="External"/><Relationship Id="rId145" Type="http://schemas.openxmlformats.org/officeDocument/2006/relationships/hyperlink" Target="mailto:sms.hammersmithsurgery@nhs.net" TargetMode="External"/><Relationship Id="rId166" Type="http://schemas.openxmlformats.org/officeDocument/2006/relationships/hyperlink" Target="mailto:lissongrovehc@nhs.net" TargetMode="External"/><Relationship Id="rId187" Type="http://schemas.openxmlformats.org/officeDocument/2006/relationships/hyperlink" Target="mailto:nadya.babiychuk@nhs.net" TargetMode="External"/><Relationship Id="rId1" Type="http://schemas.openxmlformats.org/officeDocument/2006/relationships/hyperlink" Target="mailto:Health@the%20Stowe" TargetMode="External"/><Relationship Id="rId212" Type="http://schemas.openxmlformats.org/officeDocument/2006/relationships/hyperlink" Target="mailto:Ashville.surgery@nhs.net" TargetMode="External"/><Relationship Id="rId233" Type="http://schemas.openxmlformats.org/officeDocument/2006/relationships/hyperlink" Target="mailto:karin.kadlecikova@nhs.net" TargetMode="External"/><Relationship Id="rId254" Type="http://schemas.openxmlformats.org/officeDocument/2006/relationships/hyperlink" Target="mailto:raj.sharma4@nhs.net" TargetMode="External"/><Relationship Id="rId28" Type="http://schemas.openxmlformats.org/officeDocument/2006/relationships/hyperlink" Target="mailto:ritabright@nhs.net" TargetMode="External"/><Relationship Id="rId49" Type="http://schemas.openxmlformats.org/officeDocument/2006/relationships/hyperlink" Target="mailto:paul.ferguson@nhs.net" TargetMode="External"/><Relationship Id="rId114" Type="http://schemas.openxmlformats.org/officeDocument/2006/relationships/hyperlink" Target="mailto:Clare.magona@nhs.net" TargetMode="External"/><Relationship Id="rId275" Type="http://schemas.openxmlformats.org/officeDocument/2006/relationships/hyperlink" Target="mailto:exmoorsurgery@nhs.net" TargetMode="External"/><Relationship Id="rId296" Type="http://schemas.openxmlformats.org/officeDocument/2006/relationships/hyperlink" Target="mailto:suhal.ullah@nhs.net" TargetMode="External"/><Relationship Id="rId60" Type="http://schemas.openxmlformats.org/officeDocument/2006/relationships/hyperlink" Target="mailto:nicola.johnston@nhs.net" TargetMode="External"/><Relationship Id="rId81" Type="http://schemas.openxmlformats.org/officeDocument/2006/relationships/hyperlink" Target="mailto:carolinedurack@nhs.net" TargetMode="External"/><Relationship Id="rId135" Type="http://schemas.openxmlformats.org/officeDocument/2006/relationships/hyperlink" Target="mailto:sarah.harcher@nhs.net" TargetMode="External"/><Relationship Id="rId156" Type="http://schemas.openxmlformats.org/officeDocument/2006/relationships/hyperlink" Target="mailto:lilyville.surgery@nhs.net" TargetMode="External"/><Relationship Id="rId177" Type="http://schemas.openxmlformats.org/officeDocument/2006/relationships/hyperlink" Target="mailto:ritabright@nhs.net" TargetMode="External"/><Relationship Id="rId198" Type="http://schemas.openxmlformats.org/officeDocument/2006/relationships/hyperlink" Target="mailto:Muhamnmad.akram5@nhs.net" TargetMode="External"/><Relationship Id="rId202" Type="http://schemas.openxmlformats.org/officeDocument/2006/relationships/hyperlink" Target="mailto:b.sangiemkokgruad@nhs.net&#160;" TargetMode="External"/><Relationship Id="rId223" Type="http://schemas.openxmlformats.org/officeDocument/2006/relationships/hyperlink" Target="mailto:serena.ledger@nhs.net" TargetMode="External"/><Relationship Id="rId244" Type="http://schemas.openxmlformats.org/officeDocument/2006/relationships/hyperlink" Target="mailto:kimrose-grosso@nhs.net" TargetMode="External"/><Relationship Id="rId18" Type="http://schemas.openxmlformats.org/officeDocument/2006/relationships/hyperlink" Target="mailto:carolinedurack@nhs.net" TargetMode="External"/><Relationship Id="rId39" Type="http://schemas.openxmlformats.org/officeDocument/2006/relationships/hyperlink" Target="mailto:carolinedurack@nhs.net" TargetMode="External"/><Relationship Id="rId265" Type="http://schemas.openxmlformats.org/officeDocument/2006/relationships/hyperlink" Target="mailto:joyce.kiyani@nhs.net" TargetMode="External"/><Relationship Id="rId286" Type="http://schemas.openxmlformats.org/officeDocument/2006/relationships/hyperlink" Target="mailto:fatima.kassab@nhs.net" TargetMode="External"/><Relationship Id="rId50" Type="http://schemas.openxmlformats.org/officeDocument/2006/relationships/hyperlink" Target="mailto:chris.adams6@nhs.net" TargetMode="External"/><Relationship Id="rId104" Type="http://schemas.openxmlformats.org/officeDocument/2006/relationships/hyperlink" Target="mailto:carolinedurack@nhs.net" TargetMode="External"/><Relationship Id="rId125" Type="http://schemas.openxmlformats.org/officeDocument/2006/relationships/hyperlink" Target="mailto:ihsan.pickstock@nhs.net" TargetMode="External"/><Relationship Id="rId146" Type="http://schemas.openxmlformats.org/officeDocument/2006/relationships/hyperlink" Target="mailto:HAFCCG.Richfordgate@nhs.net" TargetMode="External"/><Relationship Id="rId167" Type="http://schemas.openxmlformats.org/officeDocument/2006/relationships/hyperlink" Target="mailto:ashchurchsurgery@nhs.net" TargetMode="External"/><Relationship Id="rId188" Type="http://schemas.openxmlformats.org/officeDocument/2006/relationships/hyperlink" Target="mailto:clccg.admin-mvmc@nhs.net" TargetMode="Externa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E102"/>
  <sheetViews>
    <sheetView tabSelected="1" topLeftCell="A3" zoomScale="80" zoomScaleNormal="80" workbookViewId="0">
      <selection activeCell="C12" sqref="C12:D13"/>
    </sheetView>
  </sheetViews>
  <sheetFormatPr defaultColWidth="9.109375" defaultRowHeight="13.8" x14ac:dyDescent="0.25"/>
  <cols>
    <col min="1" max="1" width="3.6640625" style="22" customWidth="1"/>
    <col min="2" max="5" width="30.6640625" style="22" customWidth="1"/>
    <col min="6" max="6" width="15.6640625" style="22" customWidth="1"/>
    <col min="7" max="9" width="27.6640625" style="22" customWidth="1"/>
    <col min="10" max="10" width="21.33203125" style="22" customWidth="1"/>
    <col min="11" max="16384" width="9.109375" style="22"/>
  </cols>
  <sheetData>
    <row r="1" spans="2:5" ht="14.25" customHeight="1" x14ac:dyDescent="0.4">
      <c r="B1" s="23"/>
    </row>
    <row r="2" spans="2:5" ht="26.25" x14ac:dyDescent="0.4">
      <c r="B2" s="34" t="s">
        <v>191</v>
      </c>
      <c r="C2" s="33"/>
      <c r="D2" s="33"/>
      <c r="E2" s="33"/>
    </row>
    <row r="4" spans="2:5" ht="15" hidden="1" customHeight="1" x14ac:dyDescent="0.2">
      <c r="B4" s="95" t="s">
        <v>117</v>
      </c>
      <c r="C4" s="97" t="s">
        <v>111</v>
      </c>
      <c r="D4" s="97"/>
    </row>
    <row r="5" spans="2:5" ht="15.75" hidden="1" customHeight="1" thickBot="1" x14ac:dyDescent="0.25">
      <c r="B5" s="96"/>
      <c r="C5" s="98"/>
      <c r="D5" s="98"/>
    </row>
    <row r="6" spans="2:5" ht="15" thickBot="1" x14ac:dyDescent="0.25">
      <c r="C6" s="24"/>
      <c r="D6" s="24"/>
    </row>
    <row r="7" spans="2:5" s="26" customFormat="1" ht="10.199999999999999" x14ac:dyDescent="0.2">
      <c r="B7" s="95" t="s">
        <v>27</v>
      </c>
      <c r="C7" s="107" t="str">
        <f>VLOOKUP($C$4,'Raw Data'!$A$2:$P$146,2,FALSE)</f>
        <v>Adult Community Nursing CL CCG CLCH</v>
      </c>
      <c r="D7" s="97"/>
    </row>
    <row r="8" spans="2:5" s="26" customFormat="1" ht="10.8" thickBot="1" x14ac:dyDescent="0.25">
      <c r="B8" s="96"/>
      <c r="C8" s="98"/>
      <c r="D8" s="98"/>
    </row>
    <row r="9" spans="2:5" s="25" customFormat="1" ht="28.5" customHeight="1" thickBot="1" x14ac:dyDescent="0.25">
      <c r="B9" s="31" t="s">
        <v>190</v>
      </c>
      <c r="C9" s="30" t="s">
        <v>29</v>
      </c>
      <c r="D9" s="32" t="s">
        <v>202</v>
      </c>
      <c r="E9" s="31" t="s">
        <v>192</v>
      </c>
    </row>
    <row r="10" spans="2:5" s="26" customFormat="1" ht="150.75" customHeight="1" thickBot="1" x14ac:dyDescent="0.25">
      <c r="B10" s="28" t="str">
        <f>VLOOKUP($C$4,'Raw Data'!$A$2:$P$146,13,FALSE)</f>
        <v>Cora Molloy (tri-borough CBU manager)
cora.molloy@nhs.net
Mob: 07786 110749</v>
      </c>
      <c r="C10" s="27" t="str">
        <f>VLOOKUP($C$4,'Raw Data'!$A$2:$P$146,12,FALSE)</f>
        <v xml:space="preserve">Locality manager for CL South:
Alice Aluku Obwoya  
alice.alukuobwoya@nhs.net
Mob: 0793 958 3966
Locality manager for CL North:
Laura El Hurimi
laura.elhurimi@nhs.net 
07795283643
</v>
      </c>
      <c r="D10" s="29" t="str">
        <f>VLOOKUP($C$4,'Raw Data'!$A$2:$P$146,16,FALSE)</f>
        <v>Tri-Borough Night Nursing Team
8pm - 8am based at St Charles
Tel: 0208 102 5500
Fax: tbc</v>
      </c>
      <c r="E10" s="28" t="str">
        <f>VLOOKUP($C$4,'Raw Data'!$A$2:$P$146,15,FALSE)</f>
        <v>From 1 November 2016 the SPOR for community services in the tri-borough (including the Community Independence Service (CIS)) can be contacted on a single number: 0300 033 0333.</v>
      </c>
    </row>
    <row r="11" spans="2:5" s="26" customFormat="1" ht="10.199999999999999" x14ac:dyDescent="0.2"/>
    <row r="12" spans="2:5" ht="15" hidden="1" customHeight="1" x14ac:dyDescent="0.2">
      <c r="B12" s="95" t="s">
        <v>117</v>
      </c>
      <c r="C12" s="99" t="s">
        <v>149</v>
      </c>
      <c r="D12" s="100"/>
    </row>
    <row r="13" spans="2:5" ht="15.75" hidden="1" customHeight="1" thickBot="1" x14ac:dyDescent="0.25">
      <c r="B13" s="96"/>
      <c r="C13" s="101"/>
      <c r="D13" s="102"/>
    </row>
    <row r="14" spans="2:5" ht="14.4" thickBot="1" x14ac:dyDescent="0.3">
      <c r="C14" s="24"/>
      <c r="D14" s="24"/>
    </row>
    <row r="15" spans="2:5" s="26" customFormat="1" ht="11.25" customHeight="1" x14ac:dyDescent="0.2">
      <c r="B15" s="95" t="s">
        <v>27</v>
      </c>
      <c r="C15" s="103" t="str">
        <f>VLOOKUP($C$12,'Raw Data'!$A$2:$P$146,2,FALSE)</f>
        <v>Adult Community Nursing WL CCG CLCH</v>
      </c>
      <c r="D15" s="104"/>
    </row>
    <row r="16" spans="2:5" s="26" customFormat="1" ht="12" customHeight="1" thickBot="1" x14ac:dyDescent="0.25">
      <c r="B16" s="96"/>
      <c r="C16" s="105"/>
      <c r="D16" s="106"/>
    </row>
    <row r="17" spans="2:5" s="25" customFormat="1" ht="28.5" customHeight="1" thickBot="1" x14ac:dyDescent="0.25">
      <c r="B17" s="31" t="s">
        <v>190</v>
      </c>
      <c r="C17" s="30" t="s">
        <v>29</v>
      </c>
      <c r="D17" s="32" t="s">
        <v>202</v>
      </c>
      <c r="E17" s="31" t="s">
        <v>192</v>
      </c>
    </row>
    <row r="18" spans="2:5" s="26" customFormat="1" ht="150.75" customHeight="1" thickBot="1" x14ac:dyDescent="0.25">
      <c r="B18" s="28" t="str">
        <f>VLOOKUP($C$12,'Raw Data'!$A$2:$P$146,13,FALSE)</f>
        <v>Cora Molloy (tri-borough CBU manager)
cora.molloy@nhs.net
Mob: 07786 110749</v>
      </c>
      <c r="C18" s="27" t="str">
        <f>VLOOKUP($C$12,'Raw Data'!$A$2:$P$146,12,FALSE)</f>
        <v>Please contact Community Nursing Locality Managers:
Emily Karaguba
emily.karugaba@nhs.net
Mob: 0750 690 6494 
James Mackintosh
james.mackintosh1@nhs.net
Mob.: 07815 710163</v>
      </c>
      <c r="D18" s="29" t="str">
        <f>VLOOKUP($C$12,'Raw Data'!$A$2:$P$146,16,FALSE)</f>
        <v>Tri-Borough Night Nursing Team
8pm - 8am based at St Charles
Tel: 0208 102 5500
Fax: tbc</v>
      </c>
      <c r="E18" s="28" t="str">
        <f>VLOOKUP($C$12,'Raw Data'!$A$2:$P$146,15,FALSE)</f>
        <v>From 1 November 2016 the SPOR for community services in the tri-borough (including the Community Independence Service (CIS)) can be contacted on a single number: 0300 033 0333.</v>
      </c>
    </row>
    <row r="19" spans="2:5" s="26" customFormat="1" ht="10.199999999999999" x14ac:dyDescent="0.2"/>
    <row r="20" spans="2:5" ht="15" hidden="1" customHeight="1" x14ac:dyDescent="0.2">
      <c r="B20" s="95" t="s">
        <v>117</v>
      </c>
      <c r="C20" s="97" t="s">
        <v>164</v>
      </c>
      <c r="D20" s="97"/>
    </row>
    <row r="21" spans="2:5" ht="15.75" hidden="1" customHeight="1" thickBot="1" x14ac:dyDescent="0.25">
      <c r="B21" s="96"/>
      <c r="C21" s="98"/>
      <c r="D21" s="98"/>
    </row>
    <row r="22" spans="2:5" ht="14.4" thickBot="1" x14ac:dyDescent="0.3">
      <c r="C22" s="24"/>
      <c r="D22" s="24"/>
    </row>
    <row r="23" spans="2:5" s="26" customFormat="1" ht="11.25" customHeight="1" x14ac:dyDescent="0.2">
      <c r="B23" s="52" t="s">
        <v>27</v>
      </c>
      <c r="C23" s="54" t="s">
        <v>60</v>
      </c>
      <c r="D23" s="55"/>
    </row>
    <row r="24" spans="2:5" s="26" customFormat="1" ht="12" customHeight="1" thickBot="1" x14ac:dyDescent="0.25">
      <c r="B24" s="53"/>
      <c r="C24" s="56"/>
      <c r="D24" s="56"/>
    </row>
    <row r="25" spans="2:5" s="25" customFormat="1" ht="28.5" customHeight="1" thickBot="1" x14ac:dyDescent="0.25">
      <c r="B25" s="31" t="s">
        <v>190</v>
      </c>
      <c r="C25" s="30" t="s">
        <v>29</v>
      </c>
      <c r="D25" s="32" t="s">
        <v>202</v>
      </c>
      <c r="E25" s="31" t="s">
        <v>192</v>
      </c>
    </row>
    <row r="26" spans="2:5" s="26" customFormat="1" ht="150.75" customHeight="1" thickBot="1" x14ac:dyDescent="0.25">
      <c r="B26" s="28" t="s">
        <v>450</v>
      </c>
      <c r="C26" s="27" t="s">
        <v>107</v>
      </c>
      <c r="D26" s="29" t="s">
        <v>177</v>
      </c>
      <c r="E26" s="28" t="s">
        <v>451</v>
      </c>
    </row>
    <row r="27" spans="2:5" s="26" customFormat="1" ht="10.199999999999999" x14ac:dyDescent="0.2"/>
    <row r="28" spans="2:5" s="26" customFormat="1" ht="10.199999999999999" x14ac:dyDescent="0.2"/>
    <row r="29" spans="2:5" s="26" customFormat="1" ht="10.199999999999999" x14ac:dyDescent="0.2"/>
    <row r="30" spans="2:5" s="26" customFormat="1" ht="10.199999999999999" x14ac:dyDescent="0.2"/>
    <row r="31" spans="2:5" s="26" customFormat="1" ht="10.199999999999999" x14ac:dyDescent="0.2"/>
    <row r="32" spans="2:5" s="26" customFormat="1" ht="10.199999999999999" x14ac:dyDescent="0.2"/>
    <row r="33" s="26" customFormat="1" ht="10.199999999999999" x14ac:dyDescent="0.2"/>
    <row r="34" s="26" customFormat="1" ht="10.199999999999999" x14ac:dyDescent="0.2"/>
    <row r="35" s="26" customFormat="1" ht="10.199999999999999" x14ac:dyDescent="0.2"/>
    <row r="36" s="26" customFormat="1" ht="10.199999999999999" x14ac:dyDescent="0.2"/>
    <row r="37" s="26" customFormat="1" ht="10.199999999999999" x14ac:dyDescent="0.2"/>
    <row r="38" s="26" customFormat="1" ht="10.199999999999999" x14ac:dyDescent="0.2"/>
    <row r="39" s="26" customFormat="1" ht="10.199999999999999" x14ac:dyDescent="0.2"/>
    <row r="40" s="26" customFormat="1" ht="10.199999999999999" x14ac:dyDescent="0.2"/>
    <row r="41" s="26" customFormat="1" ht="10.199999999999999" x14ac:dyDescent="0.2"/>
    <row r="42" s="26" customFormat="1" ht="10.199999999999999" x14ac:dyDescent="0.2"/>
    <row r="43" s="26" customFormat="1" ht="10.199999999999999" x14ac:dyDescent="0.2"/>
    <row r="44" s="26" customFormat="1" ht="10.199999999999999" x14ac:dyDescent="0.2"/>
    <row r="45" s="26" customFormat="1" ht="10.199999999999999" x14ac:dyDescent="0.2"/>
    <row r="46" s="26" customFormat="1" ht="10.199999999999999" x14ac:dyDescent="0.2"/>
    <row r="47" s="26" customFormat="1" ht="10.199999999999999" x14ac:dyDescent="0.2"/>
    <row r="48" s="26" customFormat="1" ht="10.199999999999999" x14ac:dyDescent="0.2"/>
    <row r="49" s="26" customFormat="1" ht="10.199999999999999" x14ac:dyDescent="0.2"/>
    <row r="50" s="26" customFormat="1" ht="10.199999999999999" x14ac:dyDescent="0.2"/>
    <row r="51" s="26" customFormat="1" ht="10.199999999999999" x14ac:dyDescent="0.2"/>
    <row r="52" s="26" customFormat="1" ht="10.199999999999999" x14ac:dyDescent="0.2"/>
    <row r="53" s="26" customFormat="1" ht="10.199999999999999" x14ac:dyDescent="0.2"/>
    <row r="54" s="26" customFormat="1" ht="10.199999999999999" x14ac:dyDescent="0.2"/>
    <row r="55" s="26" customFormat="1" ht="10.199999999999999" x14ac:dyDescent="0.2"/>
    <row r="56" s="26" customFormat="1" ht="10.199999999999999" x14ac:dyDescent="0.2"/>
    <row r="57" s="26" customFormat="1" ht="10.199999999999999" x14ac:dyDescent="0.2"/>
    <row r="58" s="26" customFormat="1" ht="10.199999999999999" x14ac:dyDescent="0.2"/>
    <row r="59" s="26" customFormat="1" ht="10.199999999999999" x14ac:dyDescent="0.2"/>
    <row r="60" s="26" customFormat="1" ht="10.199999999999999" x14ac:dyDescent="0.2"/>
    <row r="61" s="26" customFormat="1" ht="10.199999999999999" x14ac:dyDescent="0.2"/>
    <row r="62" s="26" customFormat="1" ht="10.199999999999999" x14ac:dyDescent="0.2"/>
    <row r="63" s="26" customFormat="1" ht="10.199999999999999" x14ac:dyDescent="0.2"/>
    <row r="64" s="26" customFormat="1" ht="10.199999999999999" x14ac:dyDescent="0.2"/>
    <row r="65" s="26" customFormat="1" ht="10.199999999999999" x14ac:dyDescent="0.2"/>
    <row r="66" s="26" customFormat="1" ht="10.199999999999999" x14ac:dyDescent="0.2"/>
    <row r="67" s="26" customFormat="1" ht="10.199999999999999" x14ac:dyDescent="0.2"/>
    <row r="68" s="26" customFormat="1" ht="10.199999999999999" x14ac:dyDescent="0.2"/>
    <row r="69" s="26" customFormat="1" ht="10.199999999999999" x14ac:dyDescent="0.2"/>
    <row r="70" s="26" customFormat="1" ht="10.199999999999999" x14ac:dyDescent="0.2"/>
    <row r="71" s="26" customFormat="1" ht="10.199999999999999" x14ac:dyDescent="0.2"/>
    <row r="72" s="26" customFormat="1" ht="10.199999999999999" x14ac:dyDescent="0.2"/>
    <row r="73" s="26" customFormat="1" ht="10.199999999999999" x14ac:dyDescent="0.2"/>
    <row r="74" s="26" customFormat="1" ht="10.199999999999999" x14ac:dyDescent="0.2"/>
    <row r="75" s="26" customFormat="1" ht="10.199999999999999" x14ac:dyDescent="0.2"/>
    <row r="76" s="26" customFormat="1" ht="10.199999999999999" x14ac:dyDescent="0.2"/>
    <row r="77" s="26" customFormat="1" ht="10.199999999999999" x14ac:dyDescent="0.2"/>
    <row r="78" s="26" customFormat="1" ht="10.199999999999999" x14ac:dyDescent="0.2"/>
    <row r="79" s="26" customFormat="1" ht="10.199999999999999" x14ac:dyDescent="0.2"/>
    <row r="80" s="26" customFormat="1" ht="10.199999999999999" x14ac:dyDescent="0.2"/>
    <row r="81" s="26" customFormat="1" ht="10.199999999999999" x14ac:dyDescent="0.2"/>
    <row r="82" s="26" customFormat="1" ht="10.199999999999999" x14ac:dyDescent="0.2"/>
    <row r="83" s="26" customFormat="1" ht="10.199999999999999" x14ac:dyDescent="0.2"/>
    <row r="84" s="26" customFormat="1" ht="10.199999999999999" x14ac:dyDescent="0.2"/>
    <row r="85" s="26" customFormat="1" ht="10.199999999999999" x14ac:dyDescent="0.2"/>
    <row r="86" s="26" customFormat="1" ht="10.199999999999999" x14ac:dyDescent="0.2"/>
    <row r="87" s="26" customFormat="1" ht="10.199999999999999" x14ac:dyDescent="0.2"/>
    <row r="88" s="26" customFormat="1" ht="10.199999999999999" x14ac:dyDescent="0.2"/>
    <row r="89" s="26" customFormat="1" ht="10.199999999999999" x14ac:dyDescent="0.2"/>
    <row r="90" s="26" customFormat="1" ht="10.199999999999999" x14ac:dyDescent="0.2"/>
    <row r="91" s="26" customFormat="1" ht="10.199999999999999" x14ac:dyDescent="0.2"/>
    <row r="92" s="26" customFormat="1" ht="10.199999999999999" x14ac:dyDescent="0.2"/>
    <row r="93" s="26" customFormat="1" ht="10.199999999999999" x14ac:dyDescent="0.2"/>
    <row r="94" s="26" customFormat="1" ht="10.199999999999999" x14ac:dyDescent="0.2"/>
    <row r="95" s="26" customFormat="1" ht="10.199999999999999" x14ac:dyDescent="0.2"/>
    <row r="96" s="26" customFormat="1" ht="10.199999999999999" x14ac:dyDescent="0.2"/>
    <row r="97" s="26" customFormat="1" ht="10.199999999999999" x14ac:dyDescent="0.2"/>
    <row r="98" s="26" customFormat="1" ht="10.199999999999999" x14ac:dyDescent="0.2"/>
    <row r="99" s="26" customFormat="1" ht="10.199999999999999" x14ac:dyDescent="0.2"/>
    <row r="100" s="26" customFormat="1" ht="10.199999999999999" x14ac:dyDescent="0.2"/>
    <row r="101" s="26" customFormat="1" ht="10.199999999999999" x14ac:dyDescent="0.2"/>
    <row r="102" s="26" customFormat="1" ht="10.199999999999999" x14ac:dyDescent="0.2"/>
  </sheetData>
  <mergeCells count="10">
    <mergeCell ref="B4:B5"/>
    <mergeCell ref="C4:D5"/>
    <mergeCell ref="C12:D13"/>
    <mergeCell ref="B15:B16"/>
    <mergeCell ref="B20:B21"/>
    <mergeCell ref="C20:D21"/>
    <mergeCell ref="C15:D16"/>
    <mergeCell ref="B7:B8"/>
    <mergeCell ref="C7:D8"/>
    <mergeCell ref="B12:B13"/>
  </mergeCells>
  <dataValidations count="1">
    <dataValidation type="list" allowBlank="1" showInputMessage="1" showErrorMessage="1" sqref="C4:D5 C20:D21 C12">
      <formula1>GPPRAC</formula1>
    </dataValidation>
  </dataValidations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H115"/>
  <sheetViews>
    <sheetView topLeftCell="A7" zoomScale="80" zoomScaleNormal="80" workbookViewId="0">
      <selection activeCell="C12" sqref="C12:D13"/>
    </sheetView>
  </sheetViews>
  <sheetFormatPr defaultColWidth="9.109375" defaultRowHeight="13.8" x14ac:dyDescent="0.25"/>
  <cols>
    <col min="1" max="1" width="3.6640625" style="22" customWidth="1"/>
    <col min="2" max="8" width="30.6640625" style="22" customWidth="1"/>
    <col min="9" max="9" width="15.6640625" style="22" customWidth="1"/>
    <col min="10" max="12" width="27.6640625" style="22" customWidth="1"/>
    <col min="13" max="13" width="21.33203125" style="22" customWidth="1"/>
    <col min="14" max="16384" width="9.109375" style="22"/>
  </cols>
  <sheetData>
    <row r="1" spans="2:8" ht="14.25" customHeight="1" x14ac:dyDescent="0.4">
      <c r="B1" s="23"/>
    </row>
    <row r="2" spans="2:8" ht="26.25" x14ac:dyDescent="0.4">
      <c r="B2" s="34" t="s">
        <v>217</v>
      </c>
      <c r="C2" s="33"/>
      <c r="D2" s="33"/>
      <c r="E2" s="33"/>
      <c r="F2" s="33"/>
      <c r="G2" s="33"/>
      <c r="H2" s="33"/>
    </row>
    <row r="3" spans="2:8" ht="12.75" customHeight="1" x14ac:dyDescent="0.2"/>
    <row r="4" spans="2:8" ht="19.5" customHeight="1" x14ac:dyDescent="0.3">
      <c r="C4" s="44" t="s">
        <v>213</v>
      </c>
      <c r="D4" s="45"/>
      <c r="E4" s="46"/>
    </row>
    <row r="5" spans="2:8" ht="16.5" customHeight="1" x14ac:dyDescent="0.25">
      <c r="C5" s="108" t="s">
        <v>214</v>
      </c>
      <c r="D5" s="109"/>
      <c r="E5" s="110"/>
    </row>
    <row r="6" spans="2:8" ht="15" x14ac:dyDescent="0.25">
      <c r="C6" s="108" t="s">
        <v>216</v>
      </c>
      <c r="D6" s="109"/>
      <c r="E6" s="110"/>
    </row>
    <row r="7" spans="2:8" ht="15" x14ac:dyDescent="0.25">
      <c r="C7" s="111" t="s">
        <v>215</v>
      </c>
      <c r="D7" s="112"/>
      <c r="E7" s="113"/>
    </row>
    <row r="8" spans="2:8" ht="15.75" thickBot="1" x14ac:dyDescent="0.3">
      <c r="C8" s="114"/>
      <c r="D8" s="114"/>
    </row>
    <row r="9" spans="2:8" x14ac:dyDescent="0.25">
      <c r="B9" s="95" t="s">
        <v>212</v>
      </c>
      <c r="C9" s="115" t="s">
        <v>209</v>
      </c>
      <c r="D9" s="116"/>
    </row>
    <row r="10" spans="2:8" ht="14.4" thickBot="1" x14ac:dyDescent="0.3">
      <c r="B10" s="96"/>
      <c r="C10" s="117"/>
      <c r="D10" s="118"/>
    </row>
    <row r="11" spans="2:8" ht="15.75" thickBot="1" x14ac:dyDescent="0.3">
      <c r="C11" s="43"/>
      <c r="D11" s="42"/>
    </row>
    <row r="12" spans="2:8" ht="15" customHeight="1" x14ac:dyDescent="0.25">
      <c r="B12" s="95" t="s">
        <v>117</v>
      </c>
      <c r="C12" s="115"/>
      <c r="D12" s="116"/>
      <c r="F12" s="95" t="s">
        <v>3</v>
      </c>
      <c r="G12" s="119" t="str">
        <f>IF(ISERROR(VLOOKUP($C$12,'Raw Data'!A:P,5,FALSE)),"Please select CCG and GP practice from boxes above",VLOOKUP($C$12,'Raw Data'!A:P,5,FALSE))</f>
        <v>Please select CCG and GP practice from boxes above</v>
      </c>
      <c r="H12" s="120"/>
    </row>
    <row r="13" spans="2:8" ht="15.75" customHeight="1" thickBot="1" x14ac:dyDescent="0.3">
      <c r="B13" s="96"/>
      <c r="C13" s="117"/>
      <c r="D13" s="118"/>
      <c r="F13" s="96"/>
      <c r="G13" s="121"/>
      <c r="H13" s="122"/>
    </row>
    <row r="14" spans="2:8" ht="15" thickBot="1" x14ac:dyDescent="0.25">
      <c r="C14" s="24"/>
      <c r="D14" s="24"/>
    </row>
    <row r="15" spans="2:8" ht="14.25" customHeight="1" x14ac:dyDescent="0.25">
      <c r="B15" s="95" t="s">
        <v>27</v>
      </c>
      <c r="C15" s="119" t="str">
        <f>IF(ISERROR(VLOOKUP($C$12,'Raw Data'!A:P,2,FALSE)),"Please select CCG and GP practice from boxes above",VLOOKUP($C$12,'Raw Data'!A:P,2,FALSE))</f>
        <v>Please select CCG and GP practice from boxes above</v>
      </c>
      <c r="D15" s="120"/>
      <c r="F15" s="95" t="s">
        <v>0</v>
      </c>
      <c r="G15" s="119" t="str">
        <f>IF(ISERROR(VLOOKUP($C$12,'Raw Data'!A:P,3,FALSE)),"Please select CCG and GP practice from boxes above",VLOOKUP($C$12,'Raw Data'!A:P,3,FALSE))</f>
        <v>Please select CCG and GP practice from boxes above</v>
      </c>
      <c r="H15" s="120"/>
    </row>
    <row r="16" spans="2:8" ht="14.25" customHeight="1" thickBot="1" x14ac:dyDescent="0.3">
      <c r="B16" s="96"/>
      <c r="C16" s="121"/>
      <c r="D16" s="122"/>
      <c r="F16" s="96"/>
      <c r="G16" s="121"/>
      <c r="H16" s="122"/>
    </row>
    <row r="17" spans="2:8" ht="38.25" customHeight="1" thickBot="1" x14ac:dyDescent="0.25"/>
    <row r="18" spans="2:8" s="25" customFormat="1" ht="26.25" thickBot="1" x14ac:dyDescent="0.25">
      <c r="B18" s="30" t="s">
        <v>2</v>
      </c>
      <c r="C18" s="31" t="s">
        <v>4</v>
      </c>
      <c r="D18" s="31" t="s">
        <v>5</v>
      </c>
      <c r="E18" s="31" t="s">
        <v>6</v>
      </c>
      <c r="F18" s="31" t="s">
        <v>47</v>
      </c>
      <c r="G18" s="31" t="s">
        <v>7</v>
      </c>
      <c r="H18" s="32" t="s">
        <v>51</v>
      </c>
    </row>
    <row r="19" spans="2:8" s="26" customFormat="1" ht="144" customHeight="1" thickBot="1" x14ac:dyDescent="0.25">
      <c r="B19" s="27" t="str">
        <f>IF(ISERROR(VLOOKUP($C$12,'Raw Data'!A:P,4,FALSE)),"Please select CCG and GP practice from boxes above",VLOOKUP($C$12,'Raw Data'!A:P,4,FALSE))</f>
        <v>Please select CCG and GP practice from boxes above</v>
      </c>
      <c r="C19" s="27" t="str">
        <f>IF(ISERROR(VLOOKUP($C$12,'Raw Data'!A:P,6,FALSE)),"Please select CCG and GP practice from boxes above",VLOOKUP($C$12,'Raw Data'!A:P,6,FALSE))</f>
        <v>Please select CCG and GP practice from boxes above</v>
      </c>
      <c r="D19" s="27" t="str">
        <f>IF(ISERROR(VLOOKUP($C$12,'Raw Data'!A:P,7,FALSE)),"Please select CCG and GP practice from boxes above",VLOOKUP($C$12,'Raw Data'!A:P,7,FALSE))</f>
        <v>Please select CCG and GP practice from boxes above</v>
      </c>
      <c r="E19" s="27" t="str">
        <f>IF(ISERROR(VLOOKUP($C$12,'Raw Data'!A:P,8,FALSE)),"Please select CCG and GP practice from boxes above",VLOOKUP($C$12,'Raw Data'!A:P,8,FALSE))</f>
        <v>Please select CCG and GP practice from boxes above</v>
      </c>
      <c r="F19" s="27" t="str">
        <f>IF(ISERROR(VLOOKUP($C$12,'Raw Data'!A:P,10,FALSE)),"Please select CCG and GP practice from boxes above",VLOOKUP($C$12,'Raw Data'!A:P,10,FALSE))</f>
        <v>Please select CCG and GP practice from boxes above</v>
      </c>
      <c r="G19" s="27" t="str">
        <f>IF(ISERROR(VLOOKUP($C$12,'Raw Data'!A:P,9,FALSE)),"Please select CCG and GP practice from boxes above",VLOOKUP($C$12,'Raw Data'!A:P,9,FALSE))</f>
        <v>Please select CCG and GP practice from boxes above</v>
      </c>
      <c r="H19" s="27" t="str">
        <f>IF(ISERROR(VLOOKUP($C$12,'Raw Data'!A:P,11,FALSE)),"Please select CCG and GP practice from boxes above",VLOOKUP($C$12,'Raw Data'!A:P,11,FALSE))</f>
        <v>Please select CCG and GP practice from boxes above</v>
      </c>
    </row>
    <row r="20" spans="2:8" s="26" customFormat="1" ht="10.199999999999999" x14ac:dyDescent="0.2"/>
    <row r="21" spans="2:8" s="26" customFormat="1" ht="10.8" thickBot="1" x14ac:dyDescent="0.25"/>
    <row r="22" spans="2:8" s="25" customFormat="1" ht="28.5" customHeight="1" thickBot="1" x14ac:dyDescent="0.25">
      <c r="B22" s="31" t="s">
        <v>190</v>
      </c>
      <c r="C22" s="30" t="s">
        <v>29</v>
      </c>
      <c r="D22" s="32" t="s">
        <v>202</v>
      </c>
      <c r="E22" s="31" t="s">
        <v>192</v>
      </c>
    </row>
    <row r="23" spans="2:8" s="26" customFormat="1" ht="174" customHeight="1" thickBot="1" x14ac:dyDescent="0.25">
      <c r="B23" s="27" t="str">
        <f>IF(ISERROR(VLOOKUP($C$12,'Raw Data'!A:P,13,FALSE)),"Please select CCG and GP practice from boxes above",VLOOKUP($C$12,'Raw Data'!A:P,13,FALSE))</f>
        <v>Please select CCG and GP practice from boxes above</v>
      </c>
      <c r="C23" s="27" t="str">
        <f>IF(ISERROR(VLOOKUP($C$12,'Raw Data'!A:P,12,FALSE)),"Please select CCG and GP practice from boxes above",VLOOKUP($C$12,'Raw Data'!A:P,12,FALSE))</f>
        <v>Please select CCG and GP practice from boxes above</v>
      </c>
      <c r="D23" s="27" t="str">
        <f>IF(ISERROR(VLOOKUP($C$12,'Raw Data'!A:P,16,FALSE)),"Please select CCG and GP practice from boxes above",VLOOKUP($C$12,'Raw Data'!A:P,16,FALSE))</f>
        <v>Please select CCG and GP practice from boxes above</v>
      </c>
      <c r="E23" s="27" t="str">
        <f>IF(ISERROR(VLOOKUP($C$12,'Raw Data'!A:P,15,FALSE)),"Please select CCG and GP practice from boxes above",VLOOKUP($C$12,'Raw Data'!A:P,15,FALSE))</f>
        <v>Please select CCG and GP practice from boxes above</v>
      </c>
    </row>
    <row r="24" spans="2:8" s="26" customFormat="1" ht="10.199999999999999" x14ac:dyDescent="0.2"/>
    <row r="25" spans="2:8" s="26" customFormat="1" ht="10.199999999999999" x14ac:dyDescent="0.2"/>
    <row r="26" spans="2:8" s="26" customFormat="1" ht="10.199999999999999" x14ac:dyDescent="0.2"/>
    <row r="27" spans="2:8" s="26" customFormat="1" ht="10.199999999999999" x14ac:dyDescent="0.2"/>
    <row r="28" spans="2:8" s="26" customFormat="1" ht="10.199999999999999" x14ac:dyDescent="0.2"/>
    <row r="29" spans="2:8" s="26" customFormat="1" ht="10.199999999999999" x14ac:dyDescent="0.2"/>
    <row r="30" spans="2:8" s="26" customFormat="1" ht="10.199999999999999" x14ac:dyDescent="0.2"/>
    <row r="31" spans="2:8" s="26" customFormat="1" ht="10.199999999999999" x14ac:dyDescent="0.2"/>
    <row r="32" spans="2:8" s="26" customFormat="1" ht="10.199999999999999" x14ac:dyDescent="0.2"/>
    <row r="33" s="26" customFormat="1" ht="10.199999999999999" x14ac:dyDescent="0.2"/>
    <row r="34" s="26" customFormat="1" ht="10.199999999999999" x14ac:dyDescent="0.2"/>
    <row r="35" s="26" customFormat="1" ht="10.199999999999999" x14ac:dyDescent="0.2"/>
    <row r="36" s="26" customFormat="1" ht="10.199999999999999" x14ac:dyDescent="0.2"/>
    <row r="37" s="26" customFormat="1" ht="10.199999999999999" x14ac:dyDescent="0.2"/>
    <row r="38" s="26" customFormat="1" ht="10.199999999999999" x14ac:dyDescent="0.2"/>
    <row r="39" s="26" customFormat="1" ht="10.199999999999999" x14ac:dyDescent="0.2"/>
    <row r="40" s="26" customFormat="1" ht="10.199999999999999" x14ac:dyDescent="0.2"/>
    <row r="41" s="26" customFormat="1" ht="10.199999999999999" x14ac:dyDescent="0.2"/>
    <row r="42" s="26" customFormat="1" ht="10.199999999999999" x14ac:dyDescent="0.2"/>
    <row r="43" s="26" customFormat="1" ht="10.199999999999999" x14ac:dyDescent="0.2"/>
    <row r="44" s="26" customFormat="1" ht="10.199999999999999" x14ac:dyDescent="0.2"/>
    <row r="45" s="26" customFormat="1" ht="10.199999999999999" x14ac:dyDescent="0.2"/>
    <row r="46" s="26" customFormat="1" ht="10.199999999999999" x14ac:dyDescent="0.2"/>
    <row r="47" s="26" customFormat="1" ht="10.199999999999999" x14ac:dyDescent="0.2"/>
    <row r="48" s="26" customFormat="1" ht="10.199999999999999" x14ac:dyDescent="0.2"/>
    <row r="49" s="26" customFormat="1" ht="10.199999999999999" x14ac:dyDescent="0.2"/>
    <row r="50" s="26" customFormat="1" ht="10.199999999999999" x14ac:dyDescent="0.2"/>
    <row r="51" s="26" customFormat="1" ht="10.199999999999999" x14ac:dyDescent="0.2"/>
    <row r="52" s="26" customFormat="1" ht="10.199999999999999" x14ac:dyDescent="0.2"/>
    <row r="53" s="26" customFormat="1" ht="10.199999999999999" x14ac:dyDescent="0.2"/>
    <row r="54" s="26" customFormat="1" ht="10.199999999999999" x14ac:dyDescent="0.2"/>
    <row r="55" s="26" customFormat="1" ht="10.199999999999999" x14ac:dyDescent="0.2"/>
    <row r="56" s="26" customFormat="1" ht="10.199999999999999" x14ac:dyDescent="0.2"/>
    <row r="57" s="26" customFormat="1" ht="10.199999999999999" x14ac:dyDescent="0.2"/>
    <row r="58" s="26" customFormat="1" ht="10.199999999999999" x14ac:dyDescent="0.2"/>
    <row r="59" s="26" customFormat="1" ht="10.199999999999999" x14ac:dyDescent="0.2"/>
    <row r="60" s="26" customFormat="1" ht="10.199999999999999" x14ac:dyDescent="0.2"/>
    <row r="61" s="26" customFormat="1" ht="10.199999999999999" x14ac:dyDescent="0.2"/>
    <row r="62" s="26" customFormat="1" ht="10.199999999999999" x14ac:dyDescent="0.2"/>
    <row r="63" s="26" customFormat="1" ht="10.199999999999999" x14ac:dyDescent="0.2"/>
    <row r="64" s="26" customFormat="1" ht="10.199999999999999" x14ac:dyDescent="0.2"/>
    <row r="65" s="26" customFormat="1" ht="10.199999999999999" x14ac:dyDescent="0.2"/>
    <row r="66" s="26" customFormat="1" ht="10.199999999999999" x14ac:dyDescent="0.2"/>
    <row r="67" s="26" customFormat="1" ht="10.199999999999999" x14ac:dyDescent="0.2"/>
    <row r="68" s="26" customFormat="1" ht="10.199999999999999" x14ac:dyDescent="0.2"/>
    <row r="69" s="26" customFormat="1" ht="10.199999999999999" x14ac:dyDescent="0.2"/>
    <row r="70" s="26" customFormat="1" ht="10.199999999999999" x14ac:dyDescent="0.2"/>
    <row r="71" s="26" customFormat="1" ht="10.199999999999999" x14ac:dyDescent="0.2"/>
    <row r="72" s="26" customFormat="1" ht="10.199999999999999" x14ac:dyDescent="0.2"/>
    <row r="73" s="26" customFormat="1" ht="10.199999999999999" x14ac:dyDescent="0.2"/>
    <row r="74" s="26" customFormat="1" ht="10.199999999999999" x14ac:dyDescent="0.2"/>
    <row r="75" s="26" customFormat="1" ht="10.199999999999999" x14ac:dyDescent="0.2"/>
    <row r="76" s="26" customFormat="1" ht="10.199999999999999" x14ac:dyDescent="0.2"/>
    <row r="77" s="26" customFormat="1" ht="10.199999999999999" x14ac:dyDescent="0.2"/>
    <row r="78" s="26" customFormat="1" ht="10.199999999999999" x14ac:dyDescent="0.2"/>
    <row r="79" s="26" customFormat="1" ht="10.199999999999999" x14ac:dyDescent="0.2"/>
    <row r="80" s="26" customFormat="1" ht="10.199999999999999" x14ac:dyDescent="0.2"/>
    <row r="81" s="26" customFormat="1" ht="10.199999999999999" x14ac:dyDescent="0.2"/>
    <row r="82" s="26" customFormat="1" ht="10.199999999999999" x14ac:dyDescent="0.2"/>
    <row r="83" s="26" customFormat="1" ht="10.199999999999999" x14ac:dyDescent="0.2"/>
    <row r="84" s="26" customFormat="1" ht="10.199999999999999" x14ac:dyDescent="0.2"/>
    <row r="85" s="26" customFormat="1" ht="10.199999999999999" x14ac:dyDescent="0.2"/>
    <row r="86" s="26" customFormat="1" ht="10.199999999999999" x14ac:dyDescent="0.2"/>
    <row r="87" s="26" customFormat="1" ht="10.199999999999999" x14ac:dyDescent="0.2"/>
    <row r="88" s="26" customFormat="1" ht="10.199999999999999" x14ac:dyDescent="0.2"/>
    <row r="89" s="26" customFormat="1" ht="10.199999999999999" x14ac:dyDescent="0.2"/>
    <row r="90" s="26" customFormat="1" ht="10.199999999999999" x14ac:dyDescent="0.2"/>
    <row r="91" s="26" customFormat="1" ht="10.199999999999999" x14ac:dyDescent="0.2"/>
    <row r="92" s="26" customFormat="1" ht="10.199999999999999" x14ac:dyDescent="0.2"/>
    <row r="93" s="26" customFormat="1" ht="10.199999999999999" x14ac:dyDescent="0.2"/>
    <row r="94" s="26" customFormat="1" ht="10.199999999999999" x14ac:dyDescent="0.2"/>
    <row r="95" s="26" customFormat="1" ht="10.199999999999999" x14ac:dyDescent="0.2"/>
    <row r="96" s="26" customFormat="1" ht="10.199999999999999" x14ac:dyDescent="0.2"/>
    <row r="97" s="26" customFormat="1" ht="10.199999999999999" x14ac:dyDescent="0.2"/>
    <row r="98" s="26" customFormat="1" ht="10.199999999999999" x14ac:dyDescent="0.2"/>
    <row r="99" s="26" customFormat="1" ht="10.199999999999999" x14ac:dyDescent="0.2"/>
    <row r="100" s="26" customFormat="1" ht="10.199999999999999" x14ac:dyDescent="0.2"/>
    <row r="101" s="26" customFormat="1" ht="10.199999999999999" x14ac:dyDescent="0.2"/>
    <row r="102" s="26" customFormat="1" ht="10.199999999999999" x14ac:dyDescent="0.2"/>
    <row r="103" s="26" customFormat="1" ht="10.199999999999999" x14ac:dyDescent="0.2"/>
    <row r="104" s="26" customFormat="1" ht="10.199999999999999" x14ac:dyDescent="0.2"/>
    <row r="105" s="26" customFormat="1" ht="10.199999999999999" x14ac:dyDescent="0.2"/>
    <row r="106" s="26" customFormat="1" ht="10.199999999999999" x14ac:dyDescent="0.2"/>
    <row r="107" s="26" customFormat="1" ht="10.199999999999999" x14ac:dyDescent="0.2"/>
    <row r="108" s="26" customFormat="1" ht="10.199999999999999" x14ac:dyDescent="0.2"/>
    <row r="109" s="26" customFormat="1" ht="10.199999999999999" x14ac:dyDescent="0.2"/>
    <row r="110" s="26" customFormat="1" ht="10.199999999999999" x14ac:dyDescent="0.2"/>
    <row r="111" s="26" customFormat="1" ht="10.199999999999999" x14ac:dyDescent="0.2"/>
    <row r="112" s="26" customFormat="1" ht="10.199999999999999" x14ac:dyDescent="0.2"/>
    <row r="113" s="26" customFormat="1" ht="10.199999999999999" x14ac:dyDescent="0.2"/>
    <row r="114" s="26" customFormat="1" ht="10.199999999999999" x14ac:dyDescent="0.2"/>
    <row r="115" s="26" customFormat="1" ht="10.199999999999999" x14ac:dyDescent="0.2"/>
  </sheetData>
  <mergeCells count="14">
    <mergeCell ref="B15:B16"/>
    <mergeCell ref="F12:F13"/>
    <mergeCell ref="G12:H13"/>
    <mergeCell ref="F15:F16"/>
    <mergeCell ref="G15:H16"/>
    <mergeCell ref="C12:D13"/>
    <mergeCell ref="C15:D16"/>
    <mergeCell ref="C5:E5"/>
    <mergeCell ref="C6:E6"/>
    <mergeCell ref="C7:E7"/>
    <mergeCell ref="C8:D8"/>
    <mergeCell ref="B12:B13"/>
    <mergeCell ref="B9:B10"/>
    <mergeCell ref="C9:D10"/>
  </mergeCells>
  <phoneticPr fontId="0" type="noConversion"/>
  <dataValidations count="2">
    <dataValidation type="list" allowBlank="1" showInputMessage="1" showErrorMessage="1" sqref="C12:D13">
      <formula1>INDIRECT($C$9)</formula1>
    </dataValidation>
    <dataValidation type="list" allowBlank="1" showInputMessage="1" showErrorMessage="1" sqref="C9:D10">
      <formula1>CCG_List</formula1>
    </dataValidation>
  </dataValidation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32"/>
  <sheetViews>
    <sheetView topLeftCell="A111" zoomScale="85" zoomScaleNormal="85" workbookViewId="0">
      <pane xSplit="1" topLeftCell="B1" activePane="topRight" state="frozen"/>
      <selection pane="topRight" activeCell="F113" sqref="F113"/>
    </sheetView>
  </sheetViews>
  <sheetFormatPr defaultColWidth="9.109375" defaultRowHeight="11.4" x14ac:dyDescent="0.3"/>
  <cols>
    <col min="1" max="2" width="21.44140625" style="3" customWidth="1"/>
    <col min="3" max="3" width="8.88671875" style="3" bestFit="1" customWidth="1"/>
    <col min="4" max="8" width="16.5546875" style="3" customWidth="1"/>
    <col min="9" max="10" width="15.6640625" style="3" customWidth="1"/>
    <col min="11" max="11" width="15.88671875" style="3" customWidth="1"/>
    <col min="12" max="14" width="15.6640625" style="3" customWidth="1"/>
    <col min="15" max="15" width="30" style="3" customWidth="1"/>
    <col min="16" max="16" width="24.109375" style="3" customWidth="1"/>
    <col min="17" max="17" width="17.6640625" style="3" customWidth="1"/>
    <col min="18" max="18" width="51.5546875" style="3" customWidth="1"/>
    <col min="19" max="19" width="45.6640625" style="3" customWidth="1"/>
    <col min="20" max="20" width="56.109375" style="3" customWidth="1"/>
    <col min="21" max="21" width="50.33203125" style="3" customWidth="1"/>
    <col min="22" max="25" width="26.77734375" style="3" customWidth="1"/>
    <col min="26" max="16384" width="9.109375" style="3"/>
  </cols>
  <sheetData>
    <row r="1" spans="1:21" s="2" customFormat="1" ht="39.6" x14ac:dyDescent="0.3">
      <c r="A1" s="5" t="s">
        <v>48</v>
      </c>
      <c r="B1" s="6" t="s">
        <v>27</v>
      </c>
      <c r="C1" s="6" t="s">
        <v>0</v>
      </c>
      <c r="D1" s="6" t="s">
        <v>2</v>
      </c>
      <c r="E1" s="6" t="s">
        <v>3</v>
      </c>
      <c r="F1" s="6" t="s">
        <v>4</v>
      </c>
      <c r="G1" s="6" t="s">
        <v>5</v>
      </c>
      <c r="H1" s="6" t="s">
        <v>6</v>
      </c>
      <c r="I1" s="20" t="s">
        <v>7</v>
      </c>
      <c r="J1" s="20" t="s">
        <v>47</v>
      </c>
      <c r="K1" s="20" t="s">
        <v>51</v>
      </c>
      <c r="L1" s="20" t="s">
        <v>29</v>
      </c>
      <c r="M1" s="20" t="s">
        <v>190</v>
      </c>
      <c r="N1" s="20" t="s">
        <v>201</v>
      </c>
      <c r="O1" s="8" t="s">
        <v>192</v>
      </c>
      <c r="P1" s="7" t="s">
        <v>157</v>
      </c>
      <c r="Q1" s="7" t="s">
        <v>203</v>
      </c>
      <c r="R1" s="48" t="s">
        <v>221</v>
      </c>
      <c r="S1" s="7" t="s">
        <v>224</v>
      </c>
      <c r="T1" s="64" t="s">
        <v>285</v>
      </c>
      <c r="U1" s="64" t="s">
        <v>318</v>
      </c>
    </row>
    <row r="2" spans="1:21" ht="107.25" hidden="1" customHeight="1" x14ac:dyDescent="0.3">
      <c r="A2" s="36" t="s">
        <v>39</v>
      </c>
      <c r="B2" s="37" t="s">
        <v>28</v>
      </c>
      <c r="C2" s="37" t="s">
        <v>16</v>
      </c>
      <c r="D2" s="35" t="s">
        <v>116</v>
      </c>
      <c r="E2" s="35" t="s">
        <v>19</v>
      </c>
      <c r="F2" s="35" t="s">
        <v>509</v>
      </c>
      <c r="G2" s="35" t="s">
        <v>510</v>
      </c>
      <c r="H2" s="35" t="s">
        <v>102</v>
      </c>
      <c r="I2" s="35" t="s">
        <v>422</v>
      </c>
      <c r="J2" s="35" t="s">
        <v>167</v>
      </c>
      <c r="K2" s="35" t="s">
        <v>167</v>
      </c>
      <c r="L2" s="37" t="s">
        <v>528</v>
      </c>
      <c r="M2" s="37" t="s">
        <v>521</v>
      </c>
      <c r="N2" s="37"/>
      <c r="O2" s="39" t="s">
        <v>449</v>
      </c>
      <c r="P2" s="37" t="s">
        <v>420</v>
      </c>
      <c r="Q2" s="37" t="s">
        <v>16</v>
      </c>
      <c r="R2" s="49" t="s">
        <v>222</v>
      </c>
      <c r="S2" s="50"/>
      <c r="T2" s="49" t="s">
        <v>332</v>
      </c>
      <c r="U2" s="50" t="s">
        <v>320</v>
      </c>
    </row>
    <row r="3" spans="1:21" ht="159.6" hidden="1" x14ac:dyDescent="0.3">
      <c r="A3" s="38" t="s">
        <v>110</v>
      </c>
      <c r="B3" s="37" t="s">
        <v>28</v>
      </c>
      <c r="C3" s="37" t="s">
        <v>16</v>
      </c>
      <c r="D3" s="35" t="s">
        <v>17</v>
      </c>
      <c r="E3" s="35" t="s">
        <v>18</v>
      </c>
      <c r="F3" s="35" t="s">
        <v>509</v>
      </c>
      <c r="G3" s="35" t="s">
        <v>510</v>
      </c>
      <c r="H3" s="35" t="s">
        <v>102</v>
      </c>
      <c r="I3" s="35" t="s">
        <v>422</v>
      </c>
      <c r="J3" s="35" t="s">
        <v>167</v>
      </c>
      <c r="K3" s="35" t="s">
        <v>167</v>
      </c>
      <c r="L3" s="37" t="s">
        <v>528</v>
      </c>
      <c r="M3" s="37" t="s">
        <v>521</v>
      </c>
      <c r="N3" s="37"/>
      <c r="O3" s="39" t="s">
        <v>449</v>
      </c>
      <c r="P3" s="37" t="s">
        <v>420</v>
      </c>
      <c r="Q3" s="37" t="s">
        <v>16</v>
      </c>
      <c r="R3" s="49" t="s">
        <v>286</v>
      </c>
      <c r="S3" s="37"/>
      <c r="T3" s="49" t="s">
        <v>336</v>
      </c>
      <c r="U3" s="37" t="s">
        <v>320</v>
      </c>
    </row>
    <row r="4" spans="1:21" ht="159.6" hidden="1" x14ac:dyDescent="0.3">
      <c r="A4" s="38" t="s">
        <v>110</v>
      </c>
      <c r="B4" s="37" t="s">
        <v>28</v>
      </c>
      <c r="C4" s="37" t="s">
        <v>16</v>
      </c>
      <c r="D4" s="35" t="s">
        <v>17</v>
      </c>
      <c r="E4" s="35" t="s">
        <v>18</v>
      </c>
      <c r="F4" s="35" t="s">
        <v>509</v>
      </c>
      <c r="G4" s="35" t="s">
        <v>510</v>
      </c>
      <c r="H4" s="35" t="s">
        <v>102</v>
      </c>
      <c r="I4" s="35" t="s">
        <v>422</v>
      </c>
      <c r="J4" s="35" t="s">
        <v>167</v>
      </c>
      <c r="K4" s="35" t="s">
        <v>167</v>
      </c>
      <c r="L4" s="37" t="s">
        <v>528</v>
      </c>
      <c r="M4" s="37" t="s">
        <v>521</v>
      </c>
      <c r="N4" s="37"/>
      <c r="O4" s="39" t="s">
        <v>449</v>
      </c>
      <c r="P4" s="37" t="s">
        <v>420</v>
      </c>
      <c r="Q4" s="37" t="s">
        <v>16</v>
      </c>
      <c r="R4" s="49" t="s">
        <v>286</v>
      </c>
      <c r="S4" s="37"/>
      <c r="T4" s="49" t="s">
        <v>337</v>
      </c>
      <c r="U4" s="37" t="s">
        <v>320</v>
      </c>
    </row>
    <row r="5" spans="1:21" ht="159.6" hidden="1" x14ac:dyDescent="0.3">
      <c r="A5" s="38" t="s">
        <v>110</v>
      </c>
      <c r="B5" s="37" t="s">
        <v>28</v>
      </c>
      <c r="C5" s="37" t="s">
        <v>16</v>
      </c>
      <c r="D5" s="35" t="s">
        <v>17</v>
      </c>
      <c r="E5" s="35" t="s">
        <v>18</v>
      </c>
      <c r="F5" s="35" t="s">
        <v>509</v>
      </c>
      <c r="G5" s="35" t="s">
        <v>510</v>
      </c>
      <c r="H5" s="35" t="s">
        <v>102</v>
      </c>
      <c r="I5" s="35" t="s">
        <v>422</v>
      </c>
      <c r="J5" s="35" t="s">
        <v>167</v>
      </c>
      <c r="K5" s="35" t="s">
        <v>167</v>
      </c>
      <c r="L5" s="37" t="s">
        <v>528</v>
      </c>
      <c r="M5" s="37" t="s">
        <v>521</v>
      </c>
      <c r="N5" s="37"/>
      <c r="O5" s="39" t="s">
        <v>449</v>
      </c>
      <c r="P5" s="37" t="s">
        <v>420</v>
      </c>
      <c r="Q5" s="37" t="s">
        <v>16</v>
      </c>
      <c r="R5" s="49" t="s">
        <v>286</v>
      </c>
      <c r="S5" s="37"/>
      <c r="T5" s="49" t="s">
        <v>338</v>
      </c>
      <c r="U5" s="37" t="s">
        <v>320</v>
      </c>
    </row>
    <row r="6" spans="1:21" ht="159.6" hidden="1" x14ac:dyDescent="0.3">
      <c r="A6" s="38" t="s">
        <v>36</v>
      </c>
      <c r="B6" s="37" t="s">
        <v>28</v>
      </c>
      <c r="C6" s="37" t="s">
        <v>16</v>
      </c>
      <c r="D6" s="35" t="s">
        <v>17</v>
      </c>
      <c r="E6" s="35" t="s">
        <v>18</v>
      </c>
      <c r="F6" s="35" t="s">
        <v>509</v>
      </c>
      <c r="G6" s="35" t="s">
        <v>510</v>
      </c>
      <c r="H6" s="35" t="s">
        <v>102</v>
      </c>
      <c r="I6" s="35" t="s">
        <v>422</v>
      </c>
      <c r="J6" s="35" t="s">
        <v>167</v>
      </c>
      <c r="K6" s="35" t="s">
        <v>167</v>
      </c>
      <c r="L6" s="37" t="s">
        <v>528</v>
      </c>
      <c r="M6" s="37" t="s">
        <v>521</v>
      </c>
      <c r="N6" s="37"/>
      <c r="O6" s="39" t="s">
        <v>449</v>
      </c>
      <c r="P6" s="37" t="s">
        <v>420</v>
      </c>
      <c r="Q6" s="37" t="s">
        <v>16</v>
      </c>
      <c r="R6" s="49" t="s">
        <v>287</v>
      </c>
      <c r="S6" s="37"/>
      <c r="T6" s="49" t="s">
        <v>287</v>
      </c>
      <c r="U6" s="37" t="s">
        <v>320</v>
      </c>
    </row>
    <row r="7" spans="1:21" ht="159.6" hidden="1" x14ac:dyDescent="0.3">
      <c r="A7" s="38" t="s">
        <v>38</v>
      </c>
      <c r="B7" s="37" t="s">
        <v>28</v>
      </c>
      <c r="C7" s="37" t="s">
        <v>16</v>
      </c>
      <c r="D7" s="35" t="s">
        <v>17</v>
      </c>
      <c r="E7" s="35" t="s">
        <v>18</v>
      </c>
      <c r="F7" s="35" t="s">
        <v>509</v>
      </c>
      <c r="G7" s="35" t="s">
        <v>510</v>
      </c>
      <c r="H7" s="35" t="s">
        <v>102</v>
      </c>
      <c r="I7" s="35" t="s">
        <v>422</v>
      </c>
      <c r="J7" s="35" t="s">
        <v>167</v>
      </c>
      <c r="K7" s="35" t="s">
        <v>167</v>
      </c>
      <c r="L7" s="37" t="s">
        <v>528</v>
      </c>
      <c r="M7" s="37" t="s">
        <v>521</v>
      </c>
      <c r="N7" s="37"/>
      <c r="O7" s="39" t="s">
        <v>449</v>
      </c>
      <c r="P7" s="37" t="s">
        <v>420</v>
      </c>
      <c r="Q7" s="37" t="s">
        <v>16</v>
      </c>
      <c r="R7" s="51"/>
      <c r="S7" s="67"/>
      <c r="T7" s="51"/>
      <c r="U7" s="51"/>
    </row>
    <row r="8" spans="1:21" ht="159.6" hidden="1" x14ac:dyDescent="0.3">
      <c r="A8" s="36" t="s">
        <v>19</v>
      </c>
      <c r="B8" s="37" t="s">
        <v>28</v>
      </c>
      <c r="C8" s="37" t="s">
        <v>16</v>
      </c>
      <c r="D8" s="35" t="s">
        <v>116</v>
      </c>
      <c r="E8" s="35" t="s">
        <v>19</v>
      </c>
      <c r="F8" s="35" t="s">
        <v>509</v>
      </c>
      <c r="G8" s="35" t="s">
        <v>510</v>
      </c>
      <c r="H8" s="35" t="s">
        <v>102</v>
      </c>
      <c r="I8" s="35" t="s">
        <v>422</v>
      </c>
      <c r="J8" s="35" t="s">
        <v>167</v>
      </c>
      <c r="K8" s="35" t="s">
        <v>167</v>
      </c>
      <c r="L8" s="37" t="s">
        <v>528</v>
      </c>
      <c r="M8" s="37" t="s">
        <v>521</v>
      </c>
      <c r="N8" s="37"/>
      <c r="O8" s="39" t="s">
        <v>449</v>
      </c>
      <c r="P8" s="37" t="s">
        <v>420</v>
      </c>
      <c r="Q8" s="37" t="s">
        <v>16</v>
      </c>
      <c r="R8" s="49" t="s">
        <v>425</v>
      </c>
      <c r="S8" s="37"/>
      <c r="T8" s="49" t="s">
        <v>288</v>
      </c>
      <c r="U8" s="37" t="s">
        <v>320</v>
      </c>
    </row>
    <row r="9" spans="1:21" ht="159.6" hidden="1" x14ac:dyDescent="0.3">
      <c r="A9" s="38" t="s">
        <v>35</v>
      </c>
      <c r="B9" s="37" t="s">
        <v>28</v>
      </c>
      <c r="C9" s="37" t="s">
        <v>16</v>
      </c>
      <c r="D9" s="35" t="s">
        <v>17</v>
      </c>
      <c r="E9" s="35" t="s">
        <v>18</v>
      </c>
      <c r="F9" s="35" t="s">
        <v>509</v>
      </c>
      <c r="G9" s="35" t="s">
        <v>510</v>
      </c>
      <c r="H9" s="35" t="s">
        <v>102</v>
      </c>
      <c r="I9" s="35" t="s">
        <v>422</v>
      </c>
      <c r="J9" s="35" t="s">
        <v>167</v>
      </c>
      <c r="K9" s="35" t="s">
        <v>167</v>
      </c>
      <c r="L9" s="37" t="s">
        <v>528</v>
      </c>
      <c r="M9" s="37" t="s">
        <v>521</v>
      </c>
      <c r="N9" s="37"/>
      <c r="O9" s="39" t="s">
        <v>449</v>
      </c>
      <c r="P9" s="37" t="s">
        <v>420</v>
      </c>
      <c r="Q9" s="37" t="s">
        <v>16</v>
      </c>
      <c r="R9" s="49" t="s">
        <v>223</v>
      </c>
      <c r="S9" s="37"/>
      <c r="T9" s="49"/>
      <c r="U9" s="47"/>
    </row>
    <row r="10" spans="1:21" ht="159.6" hidden="1" x14ac:dyDescent="0.3">
      <c r="A10" s="38" t="s">
        <v>37</v>
      </c>
      <c r="B10" s="37" t="s">
        <v>28</v>
      </c>
      <c r="C10" s="37" t="s">
        <v>16</v>
      </c>
      <c r="D10" s="35" t="s">
        <v>17</v>
      </c>
      <c r="E10" s="35" t="s">
        <v>18</v>
      </c>
      <c r="F10" s="35" t="s">
        <v>509</v>
      </c>
      <c r="G10" s="35" t="s">
        <v>510</v>
      </c>
      <c r="H10" s="35" t="s">
        <v>102</v>
      </c>
      <c r="I10" s="35" t="s">
        <v>422</v>
      </c>
      <c r="J10" s="35" t="s">
        <v>167</v>
      </c>
      <c r="K10" s="35" t="s">
        <v>167</v>
      </c>
      <c r="L10" s="37" t="s">
        <v>528</v>
      </c>
      <c r="M10" s="37" t="s">
        <v>521</v>
      </c>
      <c r="N10" s="37"/>
      <c r="O10" s="39" t="s">
        <v>449</v>
      </c>
      <c r="P10" s="37" t="s">
        <v>420</v>
      </c>
      <c r="Q10" s="37" t="s">
        <v>16</v>
      </c>
      <c r="R10" s="49" t="s">
        <v>314</v>
      </c>
      <c r="S10" s="37"/>
      <c r="T10" s="49" t="s">
        <v>421</v>
      </c>
      <c r="U10" s="37" t="s">
        <v>320</v>
      </c>
    </row>
    <row r="11" spans="1:21" ht="159.6" hidden="1" x14ac:dyDescent="0.3">
      <c r="A11" s="38" t="s">
        <v>37</v>
      </c>
      <c r="B11" s="37" t="s">
        <v>28</v>
      </c>
      <c r="C11" s="37" t="s">
        <v>16</v>
      </c>
      <c r="D11" s="35" t="s">
        <v>17</v>
      </c>
      <c r="E11" s="35" t="s">
        <v>18</v>
      </c>
      <c r="F11" s="35" t="s">
        <v>509</v>
      </c>
      <c r="G11" s="35" t="s">
        <v>510</v>
      </c>
      <c r="H11" s="35" t="s">
        <v>102</v>
      </c>
      <c r="I11" s="35" t="s">
        <v>422</v>
      </c>
      <c r="J11" s="35" t="s">
        <v>167</v>
      </c>
      <c r="K11" s="35" t="s">
        <v>167</v>
      </c>
      <c r="L11" s="37" t="s">
        <v>528</v>
      </c>
      <c r="M11" s="37" t="s">
        <v>521</v>
      </c>
      <c r="N11" s="37"/>
      <c r="O11" s="39" t="s">
        <v>449</v>
      </c>
      <c r="P11" s="37" t="s">
        <v>420</v>
      </c>
      <c r="Q11" s="37" t="s">
        <v>16</v>
      </c>
      <c r="R11" s="49" t="s">
        <v>424</v>
      </c>
      <c r="S11" s="37"/>
      <c r="T11" s="49" t="s">
        <v>314</v>
      </c>
      <c r="U11" s="37" t="s">
        <v>320</v>
      </c>
    </row>
    <row r="12" spans="1:21" ht="159.6" hidden="1" x14ac:dyDescent="0.3">
      <c r="A12" s="36" t="s">
        <v>111</v>
      </c>
      <c r="B12" s="37" t="s">
        <v>28</v>
      </c>
      <c r="C12" s="37" t="s">
        <v>16</v>
      </c>
      <c r="D12" s="35" t="s">
        <v>20</v>
      </c>
      <c r="E12" s="35" t="s">
        <v>21</v>
      </c>
      <c r="F12" s="35" t="s">
        <v>511</v>
      </c>
      <c r="G12" s="35" t="s">
        <v>96</v>
      </c>
      <c r="H12" s="35" t="s">
        <v>103</v>
      </c>
      <c r="I12" s="35" t="s">
        <v>422</v>
      </c>
      <c r="J12" s="35" t="s">
        <v>167</v>
      </c>
      <c r="K12" s="35" t="s">
        <v>167</v>
      </c>
      <c r="L12" s="37" t="s">
        <v>528</v>
      </c>
      <c r="M12" s="37" t="s">
        <v>521</v>
      </c>
      <c r="N12" s="37"/>
      <c r="O12" s="39" t="s">
        <v>449</v>
      </c>
      <c r="P12" s="37" t="s">
        <v>420</v>
      </c>
      <c r="Q12" s="37" t="s">
        <v>16</v>
      </c>
      <c r="R12" s="65" t="s">
        <v>289</v>
      </c>
      <c r="S12" s="37"/>
      <c r="T12" s="49" t="s">
        <v>341</v>
      </c>
      <c r="U12" s="37" t="s">
        <v>320</v>
      </c>
    </row>
    <row r="13" spans="1:21" s="62" customFormat="1" ht="73.5" hidden="1" customHeight="1" x14ac:dyDescent="0.3">
      <c r="A13" s="36" t="s">
        <v>111</v>
      </c>
      <c r="B13" s="37" t="s">
        <v>28</v>
      </c>
      <c r="C13" s="37" t="s">
        <v>16</v>
      </c>
      <c r="D13" s="35" t="s">
        <v>20</v>
      </c>
      <c r="E13" s="35" t="s">
        <v>21</v>
      </c>
      <c r="F13" s="35" t="s">
        <v>511</v>
      </c>
      <c r="G13" s="35" t="s">
        <v>96</v>
      </c>
      <c r="H13" s="35" t="s">
        <v>103</v>
      </c>
      <c r="I13" s="35" t="s">
        <v>422</v>
      </c>
      <c r="J13" s="35" t="s">
        <v>167</v>
      </c>
      <c r="K13" s="35" t="s">
        <v>167</v>
      </c>
      <c r="L13" s="37" t="s">
        <v>528</v>
      </c>
      <c r="M13" s="37" t="s">
        <v>521</v>
      </c>
      <c r="N13" s="37"/>
      <c r="O13" s="39" t="s">
        <v>449</v>
      </c>
      <c r="P13" s="37" t="s">
        <v>420</v>
      </c>
      <c r="Q13" s="37" t="s">
        <v>16</v>
      </c>
      <c r="R13" s="49" t="s">
        <v>290</v>
      </c>
      <c r="S13" s="37"/>
      <c r="T13" s="49" t="s">
        <v>341</v>
      </c>
      <c r="U13" s="37" t="s">
        <v>320</v>
      </c>
    </row>
    <row r="14" spans="1:21" ht="159.6" hidden="1" x14ac:dyDescent="0.3">
      <c r="A14" s="36" t="s">
        <v>112</v>
      </c>
      <c r="B14" s="37" t="s">
        <v>28</v>
      </c>
      <c r="C14" s="37" t="s">
        <v>16</v>
      </c>
      <c r="D14" s="35" t="s">
        <v>20</v>
      </c>
      <c r="E14" s="35" t="s">
        <v>21</v>
      </c>
      <c r="F14" s="35" t="s">
        <v>511</v>
      </c>
      <c r="G14" s="35" t="s">
        <v>96</v>
      </c>
      <c r="H14" s="35" t="s">
        <v>103</v>
      </c>
      <c r="I14" s="35" t="s">
        <v>422</v>
      </c>
      <c r="J14" s="35" t="s">
        <v>167</v>
      </c>
      <c r="K14" s="35" t="s">
        <v>167</v>
      </c>
      <c r="L14" s="37" t="s">
        <v>528</v>
      </c>
      <c r="M14" s="37" t="s">
        <v>521</v>
      </c>
      <c r="N14" s="37"/>
      <c r="O14" s="39" t="s">
        <v>449</v>
      </c>
      <c r="P14" s="37" t="s">
        <v>420</v>
      </c>
      <c r="Q14" s="37" t="s">
        <v>16</v>
      </c>
      <c r="R14" s="49" t="s">
        <v>291</v>
      </c>
      <c r="S14" s="37"/>
      <c r="T14" s="49" t="s">
        <v>325</v>
      </c>
      <c r="U14" s="37" t="s">
        <v>320</v>
      </c>
    </row>
    <row r="15" spans="1:21" ht="159.6" hidden="1" x14ac:dyDescent="0.3">
      <c r="A15" s="36" t="s">
        <v>112</v>
      </c>
      <c r="B15" s="37" t="s">
        <v>28</v>
      </c>
      <c r="C15" s="37" t="s">
        <v>16</v>
      </c>
      <c r="D15" s="35" t="s">
        <v>20</v>
      </c>
      <c r="E15" s="35" t="s">
        <v>21</v>
      </c>
      <c r="F15" s="35" t="s">
        <v>511</v>
      </c>
      <c r="G15" s="35" t="s">
        <v>96</v>
      </c>
      <c r="H15" s="35" t="s">
        <v>103</v>
      </c>
      <c r="I15" s="35" t="s">
        <v>422</v>
      </c>
      <c r="J15" s="35" t="s">
        <v>167</v>
      </c>
      <c r="K15" s="35" t="s">
        <v>167</v>
      </c>
      <c r="L15" s="37" t="s">
        <v>528</v>
      </c>
      <c r="M15" s="37" t="s">
        <v>521</v>
      </c>
      <c r="N15" s="37"/>
      <c r="O15" s="39" t="s">
        <v>449</v>
      </c>
      <c r="P15" s="37" t="s">
        <v>420</v>
      </c>
      <c r="Q15" s="37" t="s">
        <v>16</v>
      </c>
      <c r="R15" s="49" t="s">
        <v>291</v>
      </c>
      <c r="S15" s="37"/>
      <c r="T15" s="49" t="s">
        <v>326</v>
      </c>
      <c r="U15" s="37" t="s">
        <v>320</v>
      </c>
    </row>
    <row r="16" spans="1:21" ht="159.6" hidden="1" x14ac:dyDescent="0.3">
      <c r="A16" s="36" t="s">
        <v>40</v>
      </c>
      <c r="B16" s="37" t="s">
        <v>28</v>
      </c>
      <c r="C16" s="37" t="s">
        <v>16</v>
      </c>
      <c r="D16" s="35" t="s">
        <v>20</v>
      </c>
      <c r="E16" s="35" t="s">
        <v>21</v>
      </c>
      <c r="F16" s="35" t="s">
        <v>511</v>
      </c>
      <c r="G16" s="35" t="s">
        <v>96</v>
      </c>
      <c r="H16" s="35" t="s">
        <v>103</v>
      </c>
      <c r="I16" s="35" t="s">
        <v>422</v>
      </c>
      <c r="J16" s="35" t="s">
        <v>167</v>
      </c>
      <c r="K16" s="35" t="s">
        <v>167</v>
      </c>
      <c r="L16" s="37" t="s">
        <v>528</v>
      </c>
      <c r="M16" s="37" t="s">
        <v>521</v>
      </c>
      <c r="N16" s="37"/>
      <c r="O16" s="39" t="s">
        <v>449</v>
      </c>
      <c r="P16" s="37" t="s">
        <v>420</v>
      </c>
      <c r="Q16" s="37" t="s">
        <v>16</v>
      </c>
      <c r="R16" s="49" t="s">
        <v>292</v>
      </c>
      <c r="S16" s="37"/>
      <c r="T16" s="49"/>
      <c r="U16" s="47"/>
    </row>
    <row r="17" spans="1:21" ht="159.6" hidden="1" x14ac:dyDescent="0.3">
      <c r="A17" s="36" t="s">
        <v>40</v>
      </c>
      <c r="B17" s="37" t="s">
        <v>28</v>
      </c>
      <c r="C17" s="37" t="s">
        <v>16</v>
      </c>
      <c r="D17" s="35" t="s">
        <v>20</v>
      </c>
      <c r="E17" s="35" t="s">
        <v>21</v>
      </c>
      <c r="F17" s="35" t="s">
        <v>511</v>
      </c>
      <c r="G17" s="35" t="s">
        <v>96</v>
      </c>
      <c r="H17" s="35" t="s">
        <v>103</v>
      </c>
      <c r="I17" s="35" t="s">
        <v>422</v>
      </c>
      <c r="J17" s="35" t="s">
        <v>167</v>
      </c>
      <c r="K17" s="35" t="s">
        <v>167</v>
      </c>
      <c r="L17" s="37" t="s">
        <v>528</v>
      </c>
      <c r="M17" s="37" t="s">
        <v>521</v>
      </c>
      <c r="N17" s="37"/>
      <c r="O17" s="39" t="s">
        <v>449</v>
      </c>
      <c r="P17" s="37" t="s">
        <v>420</v>
      </c>
      <c r="Q17" s="37" t="s">
        <v>16</v>
      </c>
      <c r="R17" s="65" t="s">
        <v>293</v>
      </c>
      <c r="S17" s="37"/>
      <c r="T17" s="65"/>
      <c r="U17" s="47"/>
    </row>
    <row r="18" spans="1:21" ht="159.6" hidden="1" x14ac:dyDescent="0.3">
      <c r="A18" s="59" t="s">
        <v>280</v>
      </c>
      <c r="B18" s="37" t="s">
        <v>28</v>
      </c>
      <c r="C18" s="47" t="s">
        <v>1</v>
      </c>
      <c r="D18" s="47" t="s">
        <v>116</v>
      </c>
      <c r="E18" s="60" t="s">
        <v>19</v>
      </c>
      <c r="F18" s="35" t="s">
        <v>509</v>
      </c>
      <c r="G18" s="35" t="s">
        <v>510</v>
      </c>
      <c r="H18" s="61" t="s">
        <v>102</v>
      </c>
      <c r="I18" s="35" t="s">
        <v>422</v>
      </c>
      <c r="J18" s="47" t="s">
        <v>167</v>
      </c>
      <c r="K18" s="47" t="s">
        <v>167</v>
      </c>
      <c r="L18" s="37" t="s">
        <v>528</v>
      </c>
      <c r="M18" s="37" t="s">
        <v>521</v>
      </c>
      <c r="N18" s="47"/>
      <c r="O18" s="39" t="s">
        <v>449</v>
      </c>
      <c r="P18" s="37" t="s">
        <v>420</v>
      </c>
      <c r="Q18" s="37" t="s">
        <v>16</v>
      </c>
      <c r="R18" s="49" t="s">
        <v>294</v>
      </c>
      <c r="S18" s="47" t="s">
        <v>281</v>
      </c>
      <c r="T18" s="49" t="s">
        <v>327</v>
      </c>
      <c r="U18" s="37" t="s">
        <v>320</v>
      </c>
    </row>
    <row r="19" spans="1:21" ht="159.6" hidden="1" x14ac:dyDescent="0.3">
      <c r="A19" s="38" t="s">
        <v>136</v>
      </c>
      <c r="B19" s="37" t="s">
        <v>28</v>
      </c>
      <c r="C19" s="37" t="s">
        <v>1</v>
      </c>
      <c r="D19" s="35" t="s">
        <v>12</v>
      </c>
      <c r="E19" s="35" t="s">
        <v>11</v>
      </c>
      <c r="F19" s="35" t="s">
        <v>514</v>
      </c>
      <c r="G19" s="35" t="s">
        <v>515</v>
      </c>
      <c r="H19" s="35" t="s">
        <v>168</v>
      </c>
      <c r="I19" s="35" t="s">
        <v>422</v>
      </c>
      <c r="J19" s="35" t="s">
        <v>167</v>
      </c>
      <c r="K19" s="35" t="s">
        <v>167</v>
      </c>
      <c r="L19" s="37" t="s">
        <v>528</v>
      </c>
      <c r="M19" s="37" t="s">
        <v>521</v>
      </c>
      <c r="N19" s="37"/>
      <c r="O19" s="39" t="s">
        <v>449</v>
      </c>
      <c r="P19" s="37" t="s">
        <v>420</v>
      </c>
      <c r="Q19" s="37" t="s">
        <v>16</v>
      </c>
      <c r="R19" s="49" t="s">
        <v>295</v>
      </c>
      <c r="S19" s="37"/>
      <c r="T19" s="49"/>
      <c r="U19" s="47"/>
    </row>
    <row r="20" spans="1:21" ht="159.6" hidden="1" x14ac:dyDescent="0.3">
      <c r="A20" s="38" t="s">
        <v>11</v>
      </c>
      <c r="B20" s="37" t="s">
        <v>28</v>
      </c>
      <c r="C20" s="37" t="s">
        <v>1</v>
      </c>
      <c r="D20" s="35" t="s">
        <v>12</v>
      </c>
      <c r="E20" s="35" t="s">
        <v>11</v>
      </c>
      <c r="F20" s="35" t="s">
        <v>514</v>
      </c>
      <c r="G20" s="35" t="s">
        <v>515</v>
      </c>
      <c r="H20" s="35" t="s">
        <v>169</v>
      </c>
      <c r="I20" s="35" t="s">
        <v>422</v>
      </c>
      <c r="J20" s="35" t="s">
        <v>167</v>
      </c>
      <c r="K20" s="35" t="s">
        <v>167</v>
      </c>
      <c r="L20" s="37" t="s">
        <v>528</v>
      </c>
      <c r="M20" s="37" t="s">
        <v>521</v>
      </c>
      <c r="N20" s="37"/>
      <c r="O20" s="39" t="s">
        <v>449</v>
      </c>
      <c r="P20" s="37" t="s">
        <v>420</v>
      </c>
      <c r="Q20" s="37" t="s">
        <v>16</v>
      </c>
      <c r="R20" s="49" t="s">
        <v>296</v>
      </c>
      <c r="S20" s="37"/>
      <c r="T20" s="49" t="s">
        <v>323</v>
      </c>
      <c r="U20" s="37" t="s">
        <v>320</v>
      </c>
    </row>
    <row r="21" spans="1:21" ht="159.6" hidden="1" x14ac:dyDescent="0.3">
      <c r="A21" s="38" t="s">
        <v>11</v>
      </c>
      <c r="B21" s="37" t="s">
        <v>28</v>
      </c>
      <c r="C21" s="37" t="s">
        <v>1</v>
      </c>
      <c r="D21" s="35" t="s">
        <v>12</v>
      </c>
      <c r="E21" s="35" t="s">
        <v>11</v>
      </c>
      <c r="F21" s="35" t="s">
        <v>514</v>
      </c>
      <c r="G21" s="35" t="s">
        <v>515</v>
      </c>
      <c r="H21" s="35" t="s">
        <v>169</v>
      </c>
      <c r="I21" s="35" t="s">
        <v>422</v>
      </c>
      <c r="J21" s="35" t="s">
        <v>167</v>
      </c>
      <c r="K21" s="35" t="s">
        <v>167</v>
      </c>
      <c r="L21" s="37" t="s">
        <v>528</v>
      </c>
      <c r="M21" s="37" t="s">
        <v>521</v>
      </c>
      <c r="N21" s="37"/>
      <c r="O21" s="39" t="s">
        <v>449</v>
      </c>
      <c r="P21" s="37" t="s">
        <v>420</v>
      </c>
      <c r="Q21" s="37" t="s">
        <v>16</v>
      </c>
      <c r="R21" s="49" t="s">
        <v>297</v>
      </c>
      <c r="S21" s="37"/>
      <c r="T21" s="49" t="s">
        <v>323</v>
      </c>
      <c r="U21" s="37" t="s">
        <v>320</v>
      </c>
    </row>
    <row r="22" spans="1:21" ht="159.6" hidden="1" x14ac:dyDescent="0.3">
      <c r="A22" s="36" t="s">
        <v>137</v>
      </c>
      <c r="B22" s="37" t="s">
        <v>28</v>
      </c>
      <c r="C22" s="37" t="s">
        <v>1</v>
      </c>
      <c r="D22" s="35" t="s">
        <v>12</v>
      </c>
      <c r="E22" s="35" t="s">
        <v>11</v>
      </c>
      <c r="F22" s="35" t="s">
        <v>514</v>
      </c>
      <c r="G22" s="35" t="s">
        <v>515</v>
      </c>
      <c r="H22" s="35" t="s">
        <v>168</v>
      </c>
      <c r="I22" s="35" t="s">
        <v>422</v>
      </c>
      <c r="J22" s="35" t="s">
        <v>167</v>
      </c>
      <c r="K22" s="35" t="s">
        <v>167</v>
      </c>
      <c r="L22" s="37" t="s">
        <v>528</v>
      </c>
      <c r="M22" s="37" t="s">
        <v>521</v>
      </c>
      <c r="N22" s="37"/>
      <c r="O22" s="39" t="s">
        <v>449</v>
      </c>
      <c r="P22" s="37" t="s">
        <v>420</v>
      </c>
      <c r="Q22" s="37" t="s">
        <v>16</v>
      </c>
      <c r="R22" s="49" t="s">
        <v>298</v>
      </c>
      <c r="S22" s="37"/>
      <c r="T22" s="49" t="s">
        <v>331</v>
      </c>
      <c r="U22" s="37" t="s">
        <v>320</v>
      </c>
    </row>
    <row r="23" spans="1:21" ht="159.6" hidden="1" x14ac:dyDescent="0.3">
      <c r="A23" s="36" t="s">
        <v>427</v>
      </c>
      <c r="B23" s="37" t="s">
        <v>28</v>
      </c>
      <c r="C23" s="37" t="s">
        <v>1</v>
      </c>
      <c r="D23" s="35" t="s">
        <v>10</v>
      </c>
      <c r="E23" s="35" t="s">
        <v>11</v>
      </c>
      <c r="F23" s="35" t="s">
        <v>514</v>
      </c>
      <c r="G23" s="35" t="s">
        <v>515</v>
      </c>
      <c r="H23" s="35" t="s">
        <v>170</v>
      </c>
      <c r="I23" s="35" t="s">
        <v>422</v>
      </c>
      <c r="J23" s="35" t="s">
        <v>167</v>
      </c>
      <c r="K23" s="35" t="s">
        <v>167</v>
      </c>
      <c r="L23" s="37" t="s">
        <v>528</v>
      </c>
      <c r="M23" s="37" t="s">
        <v>521</v>
      </c>
      <c r="N23" s="37"/>
      <c r="O23" s="39" t="s">
        <v>449</v>
      </c>
      <c r="P23" s="37" t="s">
        <v>420</v>
      </c>
      <c r="Q23" s="37" t="s">
        <v>16</v>
      </c>
      <c r="R23" s="49" t="s">
        <v>313</v>
      </c>
      <c r="S23" s="37"/>
      <c r="T23" s="65" t="s">
        <v>339</v>
      </c>
      <c r="U23" s="47" t="s">
        <v>320</v>
      </c>
    </row>
    <row r="24" spans="1:21" ht="159.6" hidden="1" x14ac:dyDescent="0.3">
      <c r="A24" s="36" t="s">
        <v>13</v>
      </c>
      <c r="B24" s="37" t="s">
        <v>28</v>
      </c>
      <c r="C24" s="37" t="s">
        <v>1</v>
      </c>
      <c r="D24" s="35" t="s">
        <v>14</v>
      </c>
      <c r="E24" s="35" t="s">
        <v>15</v>
      </c>
      <c r="F24" s="35" t="s">
        <v>518</v>
      </c>
      <c r="G24" s="35" t="s">
        <v>519</v>
      </c>
      <c r="H24" s="35" t="s">
        <v>101</v>
      </c>
      <c r="I24" s="35" t="s">
        <v>422</v>
      </c>
      <c r="J24" s="35" t="s">
        <v>167</v>
      </c>
      <c r="K24" s="35" t="s">
        <v>167</v>
      </c>
      <c r="L24" s="37" t="s">
        <v>528</v>
      </c>
      <c r="M24" s="37" t="s">
        <v>521</v>
      </c>
      <c r="N24" s="37"/>
      <c r="O24" s="39" t="s">
        <v>449</v>
      </c>
      <c r="P24" s="37" t="s">
        <v>420</v>
      </c>
      <c r="Q24" s="37" t="s">
        <v>16</v>
      </c>
      <c r="R24" s="49" t="s">
        <v>299</v>
      </c>
      <c r="S24" s="37"/>
      <c r="T24" s="49" t="s">
        <v>418</v>
      </c>
      <c r="U24" s="37" t="s">
        <v>320</v>
      </c>
    </row>
    <row r="25" spans="1:21" ht="159.6" hidden="1" x14ac:dyDescent="0.3">
      <c r="A25" s="36" t="s">
        <v>31</v>
      </c>
      <c r="B25" s="37" t="s">
        <v>28</v>
      </c>
      <c r="C25" s="37" t="s">
        <v>1</v>
      </c>
      <c r="D25" s="35" t="s">
        <v>8</v>
      </c>
      <c r="E25" s="35" t="s">
        <v>9</v>
      </c>
      <c r="F25" s="35" t="s">
        <v>513</v>
      </c>
      <c r="G25" s="35" t="s">
        <v>512</v>
      </c>
      <c r="H25" s="35" t="s">
        <v>101</v>
      </c>
      <c r="I25" s="35" t="s">
        <v>422</v>
      </c>
      <c r="J25" s="35" t="s">
        <v>167</v>
      </c>
      <c r="K25" s="35" t="s">
        <v>167</v>
      </c>
      <c r="L25" s="37" t="s">
        <v>528</v>
      </c>
      <c r="M25" s="37" t="s">
        <v>521</v>
      </c>
      <c r="N25" s="37"/>
      <c r="O25" s="39" t="s">
        <v>449</v>
      </c>
      <c r="P25" s="37" t="s">
        <v>420</v>
      </c>
      <c r="Q25" s="37" t="s">
        <v>16</v>
      </c>
      <c r="R25" s="49" t="s">
        <v>300</v>
      </c>
      <c r="S25" s="37"/>
      <c r="T25" s="49"/>
      <c r="U25" s="47"/>
    </row>
    <row r="26" spans="1:21" ht="159.6" hidden="1" x14ac:dyDescent="0.3">
      <c r="A26" s="36" t="s">
        <v>108</v>
      </c>
      <c r="B26" s="37" t="s">
        <v>28</v>
      </c>
      <c r="C26" s="37" t="s">
        <v>1</v>
      </c>
      <c r="D26" s="35" t="s">
        <v>10</v>
      </c>
      <c r="E26" s="35" t="s">
        <v>11</v>
      </c>
      <c r="F26" s="35" t="s">
        <v>516</v>
      </c>
      <c r="G26" s="35" t="s">
        <v>517</v>
      </c>
      <c r="H26" s="35" t="s">
        <v>171</v>
      </c>
      <c r="I26" s="35" t="s">
        <v>422</v>
      </c>
      <c r="J26" s="35" t="s">
        <v>167</v>
      </c>
      <c r="K26" s="35" t="s">
        <v>167</v>
      </c>
      <c r="L26" s="37" t="s">
        <v>528</v>
      </c>
      <c r="M26" s="37" t="s">
        <v>521</v>
      </c>
      <c r="N26" s="37"/>
      <c r="O26" s="39" t="s">
        <v>449</v>
      </c>
      <c r="P26" s="37" t="s">
        <v>420</v>
      </c>
      <c r="Q26" s="37" t="s">
        <v>16</v>
      </c>
      <c r="R26" s="49" t="s">
        <v>301</v>
      </c>
      <c r="S26" s="37"/>
      <c r="T26" s="49"/>
      <c r="U26" s="47"/>
    </row>
    <row r="27" spans="1:21" ht="159.6" hidden="1" x14ac:dyDescent="0.3">
      <c r="A27" s="36" t="s">
        <v>32</v>
      </c>
      <c r="B27" s="37" t="s">
        <v>28</v>
      </c>
      <c r="C27" s="37" t="s">
        <v>1</v>
      </c>
      <c r="D27" s="35" t="s">
        <v>10</v>
      </c>
      <c r="E27" s="35" t="s">
        <v>11</v>
      </c>
      <c r="F27" s="35" t="s">
        <v>516</v>
      </c>
      <c r="G27" s="35" t="s">
        <v>517</v>
      </c>
      <c r="H27" s="35" t="s">
        <v>168</v>
      </c>
      <c r="I27" s="35" t="s">
        <v>422</v>
      </c>
      <c r="J27" s="35" t="s">
        <v>167</v>
      </c>
      <c r="K27" s="35" t="s">
        <v>167</v>
      </c>
      <c r="L27" s="37" t="s">
        <v>528</v>
      </c>
      <c r="M27" s="37" t="s">
        <v>521</v>
      </c>
      <c r="N27" s="37"/>
      <c r="O27" s="39" t="s">
        <v>449</v>
      </c>
      <c r="P27" s="37" t="s">
        <v>420</v>
      </c>
      <c r="Q27" s="37" t="s">
        <v>16</v>
      </c>
      <c r="R27" s="49" t="s">
        <v>454</v>
      </c>
      <c r="S27" s="37"/>
      <c r="T27" s="49" t="s">
        <v>454</v>
      </c>
      <c r="U27" s="37" t="s">
        <v>320</v>
      </c>
    </row>
    <row r="28" spans="1:21" ht="159.6" hidden="1" x14ac:dyDescent="0.3">
      <c r="A28" s="36" t="s">
        <v>32</v>
      </c>
      <c r="B28" s="37" t="s">
        <v>28</v>
      </c>
      <c r="C28" s="37" t="s">
        <v>1</v>
      </c>
      <c r="D28" s="35" t="s">
        <v>10</v>
      </c>
      <c r="E28" s="35" t="s">
        <v>11</v>
      </c>
      <c r="F28" s="35" t="s">
        <v>516</v>
      </c>
      <c r="G28" s="35" t="s">
        <v>517</v>
      </c>
      <c r="H28" s="35" t="s">
        <v>168</v>
      </c>
      <c r="I28" s="35" t="s">
        <v>422</v>
      </c>
      <c r="J28" s="35" t="s">
        <v>167</v>
      </c>
      <c r="K28" s="35" t="s">
        <v>167</v>
      </c>
      <c r="L28" s="37" t="s">
        <v>528</v>
      </c>
      <c r="M28" s="37" t="s">
        <v>521</v>
      </c>
      <c r="N28" s="37"/>
      <c r="O28" s="39" t="s">
        <v>449</v>
      </c>
      <c r="P28" s="37" t="s">
        <v>420</v>
      </c>
      <c r="Q28" s="37" t="s">
        <v>16</v>
      </c>
      <c r="R28" s="49" t="s">
        <v>335</v>
      </c>
      <c r="S28" s="37"/>
      <c r="T28" s="65" t="s">
        <v>455</v>
      </c>
      <c r="U28" s="37" t="s">
        <v>320</v>
      </c>
    </row>
    <row r="29" spans="1:21" ht="159.6" hidden="1" x14ac:dyDescent="0.3">
      <c r="A29" s="36" t="s">
        <v>33</v>
      </c>
      <c r="B29" s="37" t="s">
        <v>28</v>
      </c>
      <c r="C29" s="37" t="s">
        <v>1</v>
      </c>
      <c r="D29" s="35" t="s">
        <v>10</v>
      </c>
      <c r="E29" s="35" t="s">
        <v>11</v>
      </c>
      <c r="F29" s="35" t="s">
        <v>516</v>
      </c>
      <c r="G29" s="35" t="s">
        <v>517</v>
      </c>
      <c r="H29" s="35" t="s">
        <v>172</v>
      </c>
      <c r="I29" s="35" t="s">
        <v>422</v>
      </c>
      <c r="J29" s="35" t="s">
        <v>167</v>
      </c>
      <c r="K29" s="35" t="s">
        <v>167</v>
      </c>
      <c r="L29" s="37" t="s">
        <v>528</v>
      </c>
      <c r="M29" s="37" t="s">
        <v>521</v>
      </c>
      <c r="N29" s="37"/>
      <c r="O29" s="39" t="s">
        <v>449</v>
      </c>
      <c r="P29" s="37" t="s">
        <v>420</v>
      </c>
      <c r="Q29" s="37" t="s">
        <v>16</v>
      </c>
      <c r="R29" s="49" t="s">
        <v>302</v>
      </c>
      <c r="S29" s="37"/>
      <c r="T29" s="49"/>
      <c r="U29" s="47"/>
    </row>
    <row r="30" spans="1:21" ht="159.6" hidden="1" x14ac:dyDescent="0.3">
      <c r="A30" s="36" t="s">
        <v>30</v>
      </c>
      <c r="B30" s="37" t="s">
        <v>28</v>
      </c>
      <c r="C30" s="37" t="s">
        <v>1</v>
      </c>
      <c r="D30" s="35" t="s">
        <v>8</v>
      </c>
      <c r="E30" s="35" t="s">
        <v>9</v>
      </c>
      <c r="F30" s="35" t="s">
        <v>513</v>
      </c>
      <c r="G30" s="35" t="s">
        <v>512</v>
      </c>
      <c r="H30" s="35" t="s">
        <v>101</v>
      </c>
      <c r="I30" s="35" t="s">
        <v>422</v>
      </c>
      <c r="J30" s="35" t="s">
        <v>167</v>
      </c>
      <c r="K30" s="35" t="s">
        <v>167</v>
      </c>
      <c r="L30" s="37" t="s">
        <v>528</v>
      </c>
      <c r="M30" s="37" t="s">
        <v>521</v>
      </c>
      <c r="N30" s="37"/>
      <c r="O30" s="39" t="s">
        <v>449</v>
      </c>
      <c r="P30" s="37" t="s">
        <v>420</v>
      </c>
      <c r="Q30" s="37" t="s">
        <v>16</v>
      </c>
      <c r="R30" s="49" t="s">
        <v>303</v>
      </c>
      <c r="S30" s="37"/>
      <c r="T30" s="49" t="s">
        <v>423</v>
      </c>
      <c r="U30" s="47" t="s">
        <v>320</v>
      </c>
    </row>
    <row r="31" spans="1:21" ht="159.6" hidden="1" x14ac:dyDescent="0.3">
      <c r="A31" s="36" t="s">
        <v>34</v>
      </c>
      <c r="B31" s="37" t="s">
        <v>28</v>
      </c>
      <c r="C31" s="37" t="s">
        <v>1</v>
      </c>
      <c r="D31" s="35" t="s">
        <v>10</v>
      </c>
      <c r="E31" s="35" t="s">
        <v>11</v>
      </c>
      <c r="F31" s="35" t="s">
        <v>516</v>
      </c>
      <c r="G31" s="35" t="s">
        <v>517</v>
      </c>
      <c r="H31" s="35" t="s">
        <v>172</v>
      </c>
      <c r="I31" s="35" t="s">
        <v>422</v>
      </c>
      <c r="J31" s="35" t="s">
        <v>167</v>
      </c>
      <c r="K31" s="35" t="s">
        <v>167</v>
      </c>
      <c r="L31" s="37" t="s">
        <v>528</v>
      </c>
      <c r="M31" s="37" t="s">
        <v>521</v>
      </c>
      <c r="N31" s="37"/>
      <c r="O31" s="39" t="s">
        <v>449</v>
      </c>
      <c r="P31" s="37" t="s">
        <v>420</v>
      </c>
      <c r="Q31" s="37" t="s">
        <v>16</v>
      </c>
      <c r="R31" s="49" t="s">
        <v>304</v>
      </c>
      <c r="S31" s="37"/>
      <c r="T31" s="49" t="s">
        <v>329</v>
      </c>
      <c r="U31" s="37" t="s">
        <v>320</v>
      </c>
    </row>
    <row r="32" spans="1:21" ht="159.6" hidden="1" x14ac:dyDescent="0.3">
      <c r="A32" s="36" t="s">
        <v>34</v>
      </c>
      <c r="B32" s="37" t="s">
        <v>28</v>
      </c>
      <c r="C32" s="37" t="s">
        <v>1</v>
      </c>
      <c r="D32" s="35" t="s">
        <v>10</v>
      </c>
      <c r="E32" s="35" t="s">
        <v>11</v>
      </c>
      <c r="F32" s="35" t="s">
        <v>516</v>
      </c>
      <c r="G32" s="35" t="s">
        <v>517</v>
      </c>
      <c r="H32" s="35" t="s">
        <v>172</v>
      </c>
      <c r="I32" s="35" t="s">
        <v>422</v>
      </c>
      <c r="J32" s="35" t="s">
        <v>167</v>
      </c>
      <c r="K32" s="35" t="s">
        <v>167</v>
      </c>
      <c r="L32" s="37" t="s">
        <v>528</v>
      </c>
      <c r="M32" s="37" t="s">
        <v>521</v>
      </c>
      <c r="N32" s="37"/>
      <c r="O32" s="39" t="s">
        <v>449</v>
      </c>
      <c r="P32" s="37" t="s">
        <v>420</v>
      </c>
      <c r="Q32" s="37" t="s">
        <v>16</v>
      </c>
      <c r="R32" s="49" t="s">
        <v>305</v>
      </c>
      <c r="S32" s="37"/>
      <c r="T32" s="49" t="s">
        <v>329</v>
      </c>
      <c r="U32" s="37" t="s">
        <v>320</v>
      </c>
    </row>
    <row r="33" spans="1:21" ht="159.6" hidden="1" x14ac:dyDescent="0.3">
      <c r="A33" s="36" t="s">
        <v>114</v>
      </c>
      <c r="B33" s="37" t="s">
        <v>28</v>
      </c>
      <c r="C33" s="37" t="s">
        <v>22</v>
      </c>
      <c r="D33" s="35" t="s">
        <v>25</v>
      </c>
      <c r="E33" s="35" t="s">
        <v>24</v>
      </c>
      <c r="F33" s="35" t="s">
        <v>507</v>
      </c>
      <c r="G33" s="35" t="s">
        <v>508</v>
      </c>
      <c r="H33" s="35" t="s">
        <v>166</v>
      </c>
      <c r="I33" s="35" t="s">
        <v>422</v>
      </c>
      <c r="J33" s="35" t="s">
        <v>167</v>
      </c>
      <c r="K33" s="35" t="s">
        <v>167</v>
      </c>
      <c r="L33" s="37" t="s">
        <v>528</v>
      </c>
      <c r="M33" s="37" t="s">
        <v>521</v>
      </c>
      <c r="N33" s="37"/>
      <c r="O33" s="39" t="s">
        <v>449</v>
      </c>
      <c r="P33" s="37" t="s">
        <v>420</v>
      </c>
      <c r="Q33" s="37" t="s">
        <v>16</v>
      </c>
      <c r="R33" s="49" t="s">
        <v>306</v>
      </c>
      <c r="S33" s="37"/>
      <c r="T33" s="49" t="s">
        <v>430</v>
      </c>
      <c r="U33" s="47" t="s">
        <v>320</v>
      </c>
    </row>
    <row r="34" spans="1:21" ht="159.6" hidden="1" x14ac:dyDescent="0.3">
      <c r="A34" s="36" t="s">
        <v>43</v>
      </c>
      <c r="B34" s="37" t="s">
        <v>28</v>
      </c>
      <c r="C34" s="37" t="s">
        <v>22</v>
      </c>
      <c r="D34" s="35" t="s">
        <v>25</v>
      </c>
      <c r="E34" s="35" t="s">
        <v>24</v>
      </c>
      <c r="F34" s="35" t="s">
        <v>507</v>
      </c>
      <c r="G34" s="35" t="s">
        <v>508</v>
      </c>
      <c r="H34" s="35" t="s">
        <v>166</v>
      </c>
      <c r="I34" s="35" t="s">
        <v>422</v>
      </c>
      <c r="J34" s="35" t="s">
        <v>167</v>
      </c>
      <c r="K34" s="35" t="s">
        <v>167</v>
      </c>
      <c r="L34" s="37" t="s">
        <v>528</v>
      </c>
      <c r="M34" s="37" t="s">
        <v>521</v>
      </c>
      <c r="N34" s="37"/>
      <c r="O34" s="39" t="s">
        <v>449</v>
      </c>
      <c r="P34" s="37" t="s">
        <v>420</v>
      </c>
      <c r="Q34" s="37" t="s">
        <v>16</v>
      </c>
      <c r="R34" s="49" t="s">
        <v>307</v>
      </c>
      <c r="S34" s="37"/>
      <c r="T34" s="49"/>
      <c r="U34" s="47"/>
    </row>
    <row r="35" spans="1:21" ht="159.6" hidden="1" x14ac:dyDescent="0.3">
      <c r="A35" s="36" t="s">
        <v>115</v>
      </c>
      <c r="B35" s="37" t="s">
        <v>28</v>
      </c>
      <c r="C35" s="37" t="s">
        <v>22</v>
      </c>
      <c r="D35" s="35" t="s">
        <v>25</v>
      </c>
      <c r="E35" s="35" t="s">
        <v>24</v>
      </c>
      <c r="F35" s="35" t="s">
        <v>507</v>
      </c>
      <c r="G35" s="35" t="s">
        <v>508</v>
      </c>
      <c r="H35" s="35" t="s">
        <v>166</v>
      </c>
      <c r="I35" s="35" t="s">
        <v>422</v>
      </c>
      <c r="J35" s="35" t="s">
        <v>167</v>
      </c>
      <c r="K35" s="35" t="s">
        <v>167</v>
      </c>
      <c r="L35" s="37" t="s">
        <v>528</v>
      </c>
      <c r="M35" s="37" t="s">
        <v>521</v>
      </c>
      <c r="N35" s="37"/>
      <c r="O35" s="39" t="s">
        <v>449</v>
      </c>
      <c r="P35" s="37" t="s">
        <v>420</v>
      </c>
      <c r="Q35" s="37" t="s">
        <v>16</v>
      </c>
      <c r="R35" s="49" t="s">
        <v>308</v>
      </c>
      <c r="S35" s="37"/>
      <c r="T35" s="49"/>
      <c r="U35" s="47"/>
    </row>
    <row r="36" spans="1:21" ht="159.6" hidden="1" x14ac:dyDescent="0.3">
      <c r="A36" s="36" t="s">
        <v>109</v>
      </c>
      <c r="B36" s="37" t="s">
        <v>28</v>
      </c>
      <c r="C36" s="37" t="s">
        <v>22</v>
      </c>
      <c r="D36" s="35" t="s">
        <v>25</v>
      </c>
      <c r="E36" s="35" t="s">
        <v>24</v>
      </c>
      <c r="F36" s="35" t="s">
        <v>507</v>
      </c>
      <c r="G36" s="35" t="s">
        <v>508</v>
      </c>
      <c r="H36" s="35" t="s">
        <v>166</v>
      </c>
      <c r="I36" s="35" t="s">
        <v>422</v>
      </c>
      <c r="J36" s="35" t="s">
        <v>167</v>
      </c>
      <c r="K36" s="35" t="s">
        <v>167</v>
      </c>
      <c r="L36" s="37" t="s">
        <v>528</v>
      </c>
      <c r="M36" s="37" t="s">
        <v>521</v>
      </c>
      <c r="N36" s="37"/>
      <c r="O36" s="39" t="s">
        <v>449</v>
      </c>
      <c r="P36" s="37" t="s">
        <v>420</v>
      </c>
      <c r="Q36" s="37" t="s">
        <v>16</v>
      </c>
      <c r="R36" s="49" t="s">
        <v>309</v>
      </c>
      <c r="S36" s="37"/>
      <c r="T36" s="49"/>
      <c r="U36" s="47"/>
    </row>
    <row r="37" spans="1:21" ht="159.6" hidden="1" x14ac:dyDescent="0.3">
      <c r="A37" s="38" t="s">
        <v>41</v>
      </c>
      <c r="B37" s="37" t="s">
        <v>28</v>
      </c>
      <c r="C37" s="37" t="s">
        <v>22</v>
      </c>
      <c r="D37" s="35" t="s">
        <v>23</v>
      </c>
      <c r="E37" s="37" t="s">
        <v>24</v>
      </c>
      <c r="F37" s="35" t="s">
        <v>505</v>
      </c>
      <c r="G37" s="35" t="s">
        <v>503</v>
      </c>
      <c r="H37" s="35" t="s">
        <v>104</v>
      </c>
      <c r="I37" s="35" t="s">
        <v>422</v>
      </c>
      <c r="J37" s="35" t="s">
        <v>167</v>
      </c>
      <c r="K37" s="35" t="s">
        <v>167</v>
      </c>
      <c r="L37" s="37" t="s">
        <v>528</v>
      </c>
      <c r="M37" s="37" t="s">
        <v>521</v>
      </c>
      <c r="N37" s="37"/>
      <c r="O37" s="39" t="s">
        <v>449</v>
      </c>
      <c r="P37" s="37" t="s">
        <v>420</v>
      </c>
      <c r="Q37" s="37" t="s">
        <v>16</v>
      </c>
      <c r="R37" s="49" t="s">
        <v>310</v>
      </c>
      <c r="S37" s="37"/>
      <c r="T37" s="49"/>
      <c r="U37" s="47"/>
    </row>
    <row r="38" spans="1:21" ht="159.6" hidden="1" x14ac:dyDescent="0.3">
      <c r="A38" s="36" t="s">
        <v>44</v>
      </c>
      <c r="B38" s="37" t="s">
        <v>28</v>
      </c>
      <c r="C38" s="37" t="s">
        <v>22</v>
      </c>
      <c r="D38" s="35" t="s">
        <v>26</v>
      </c>
      <c r="E38" s="35" t="s">
        <v>24</v>
      </c>
      <c r="F38" s="35" t="s">
        <v>506</v>
      </c>
      <c r="G38" s="35" t="s">
        <v>504</v>
      </c>
      <c r="H38" s="35" t="s">
        <v>282</v>
      </c>
      <c r="I38" s="35" t="s">
        <v>422</v>
      </c>
      <c r="J38" s="35" t="s">
        <v>167</v>
      </c>
      <c r="K38" s="35" t="s">
        <v>167</v>
      </c>
      <c r="L38" s="37" t="s">
        <v>528</v>
      </c>
      <c r="M38" s="37" t="s">
        <v>521</v>
      </c>
      <c r="N38" s="37"/>
      <c r="O38" s="39" t="s">
        <v>449</v>
      </c>
      <c r="P38" s="37" t="s">
        <v>420</v>
      </c>
      <c r="Q38" s="37" t="s">
        <v>16</v>
      </c>
      <c r="R38" s="49" t="s">
        <v>311</v>
      </c>
      <c r="S38" s="37"/>
      <c r="T38" s="49"/>
      <c r="U38" s="47"/>
    </row>
    <row r="39" spans="1:21" ht="159.6" hidden="1" x14ac:dyDescent="0.3">
      <c r="A39" s="38" t="s">
        <v>42</v>
      </c>
      <c r="B39" s="37" t="s">
        <v>28</v>
      </c>
      <c r="C39" s="37" t="s">
        <v>22</v>
      </c>
      <c r="D39" s="35" t="s">
        <v>23</v>
      </c>
      <c r="E39" s="37" t="s">
        <v>24</v>
      </c>
      <c r="F39" s="35" t="s">
        <v>505</v>
      </c>
      <c r="G39" s="35" t="s">
        <v>503</v>
      </c>
      <c r="H39" s="35" t="s">
        <v>104</v>
      </c>
      <c r="I39" s="35" t="s">
        <v>422</v>
      </c>
      <c r="J39" s="35" t="s">
        <v>167</v>
      </c>
      <c r="K39" s="35" t="s">
        <v>167</v>
      </c>
      <c r="L39" s="37" t="s">
        <v>528</v>
      </c>
      <c r="M39" s="37" t="s">
        <v>521</v>
      </c>
      <c r="N39" s="37"/>
      <c r="O39" s="39" t="s">
        <v>449</v>
      </c>
      <c r="P39" s="37" t="s">
        <v>420</v>
      </c>
      <c r="Q39" s="37" t="s">
        <v>16</v>
      </c>
      <c r="R39" s="49" t="s">
        <v>312</v>
      </c>
      <c r="S39" s="37"/>
      <c r="T39" s="49"/>
      <c r="U39" s="47"/>
    </row>
    <row r="40" spans="1:21" ht="159.6" hidden="1" x14ac:dyDescent="0.3">
      <c r="A40" s="36" t="s">
        <v>283</v>
      </c>
      <c r="B40" s="37" t="s">
        <v>28</v>
      </c>
      <c r="C40" s="37" t="s">
        <v>22</v>
      </c>
      <c r="D40" s="35" t="s">
        <v>26</v>
      </c>
      <c r="E40" s="35" t="s">
        <v>24</v>
      </c>
      <c r="F40" s="35" t="s">
        <v>506</v>
      </c>
      <c r="G40" s="35" t="s">
        <v>504</v>
      </c>
      <c r="H40" s="35" t="s">
        <v>282</v>
      </c>
      <c r="I40" s="35" t="s">
        <v>422</v>
      </c>
      <c r="J40" s="35" t="s">
        <v>167</v>
      </c>
      <c r="K40" s="35" t="s">
        <v>167</v>
      </c>
      <c r="L40" s="37" t="s">
        <v>528</v>
      </c>
      <c r="M40" s="37" t="s">
        <v>521</v>
      </c>
      <c r="N40" s="37"/>
      <c r="O40" s="39" t="s">
        <v>449</v>
      </c>
      <c r="P40" s="37" t="s">
        <v>420</v>
      </c>
      <c r="Q40" s="37" t="s">
        <v>16</v>
      </c>
      <c r="R40" s="57" t="s">
        <v>316</v>
      </c>
      <c r="S40" s="37"/>
      <c r="T40" s="49" t="s">
        <v>324</v>
      </c>
      <c r="U40" s="37" t="s">
        <v>320</v>
      </c>
    </row>
    <row r="41" spans="1:21" ht="159.6" hidden="1" x14ac:dyDescent="0.3">
      <c r="A41" s="38" t="s">
        <v>113</v>
      </c>
      <c r="B41" s="37" t="s">
        <v>28</v>
      </c>
      <c r="C41" s="37" t="s">
        <v>22</v>
      </c>
      <c r="D41" s="35" t="s">
        <v>23</v>
      </c>
      <c r="E41" s="37" t="s">
        <v>24</v>
      </c>
      <c r="F41" s="35" t="s">
        <v>95</v>
      </c>
      <c r="G41" s="35" t="s">
        <v>97</v>
      </c>
      <c r="H41" s="35" t="s">
        <v>104</v>
      </c>
      <c r="I41" s="35" t="s">
        <v>422</v>
      </c>
      <c r="J41" s="35" t="s">
        <v>167</v>
      </c>
      <c r="K41" s="35" t="s">
        <v>167</v>
      </c>
      <c r="L41" s="37" t="s">
        <v>528</v>
      </c>
      <c r="M41" s="37" t="s">
        <v>521</v>
      </c>
      <c r="N41" s="37"/>
      <c r="O41" s="39" t="s">
        <v>449</v>
      </c>
      <c r="P41" s="37" t="s">
        <v>420</v>
      </c>
      <c r="Q41" s="37" t="s">
        <v>16</v>
      </c>
      <c r="R41" s="51"/>
      <c r="S41" s="67"/>
      <c r="T41" s="51"/>
      <c r="U41" s="51"/>
    </row>
    <row r="42" spans="1:21" ht="136.80000000000001" x14ac:dyDescent="0.3">
      <c r="A42" s="36" t="s">
        <v>119</v>
      </c>
      <c r="B42" s="37" t="s">
        <v>45</v>
      </c>
      <c r="C42" s="37" t="s">
        <v>46</v>
      </c>
      <c r="D42" s="37" t="s">
        <v>187</v>
      </c>
      <c r="E42" s="35" t="s">
        <v>21</v>
      </c>
      <c r="F42" s="35" t="s">
        <v>484</v>
      </c>
      <c r="G42" s="37" t="s">
        <v>461</v>
      </c>
      <c r="H42" s="37" t="s">
        <v>167</v>
      </c>
      <c r="I42" s="37" t="s">
        <v>167</v>
      </c>
      <c r="J42" s="37" t="s">
        <v>524</v>
      </c>
      <c r="K42" s="37" t="s">
        <v>167</v>
      </c>
      <c r="L42" s="35" t="s">
        <v>520</v>
      </c>
      <c r="M42" s="37" t="s">
        <v>521</v>
      </c>
      <c r="N42" s="37"/>
      <c r="O42" s="39" t="s">
        <v>449</v>
      </c>
      <c r="P42" s="37" t="s">
        <v>420</v>
      </c>
      <c r="Q42" s="37" t="s">
        <v>204</v>
      </c>
      <c r="R42" s="71" t="s">
        <v>361</v>
      </c>
      <c r="S42" s="37"/>
      <c r="T42" s="37"/>
      <c r="U42" s="37"/>
    </row>
    <row r="43" spans="1:21" s="62" customFormat="1" ht="136.80000000000001" x14ac:dyDescent="0.3">
      <c r="A43" s="38" t="s">
        <v>442</v>
      </c>
      <c r="B43" s="37" t="s">
        <v>45</v>
      </c>
      <c r="C43" s="37" t="s">
        <v>46</v>
      </c>
      <c r="D43" s="37" t="s">
        <v>183</v>
      </c>
      <c r="E43" s="37" t="s">
        <v>50</v>
      </c>
      <c r="F43" s="37" t="s">
        <v>437</v>
      </c>
      <c r="G43" s="37" t="s">
        <v>532</v>
      </c>
      <c r="H43" s="37" t="s">
        <v>167</v>
      </c>
      <c r="I43" s="37" t="s">
        <v>167</v>
      </c>
      <c r="J43" s="37" t="s">
        <v>167</v>
      </c>
      <c r="K43" s="37" t="s">
        <v>167</v>
      </c>
      <c r="L43" s="35" t="s">
        <v>520</v>
      </c>
      <c r="M43" s="37" t="s">
        <v>521</v>
      </c>
      <c r="N43" s="37"/>
      <c r="O43" s="39" t="s">
        <v>449</v>
      </c>
      <c r="P43" s="37" t="s">
        <v>420</v>
      </c>
      <c r="Q43" s="37" t="s">
        <v>204</v>
      </c>
      <c r="R43" s="75" t="s">
        <v>366</v>
      </c>
      <c r="S43" s="37"/>
      <c r="T43" s="37"/>
      <c r="U43" s="37"/>
    </row>
    <row r="44" spans="1:21" ht="136.80000000000001" x14ac:dyDescent="0.3">
      <c r="A44" s="38" t="s">
        <v>138</v>
      </c>
      <c r="B44" s="37" t="s">
        <v>45</v>
      </c>
      <c r="C44" s="37" t="s">
        <v>46</v>
      </c>
      <c r="D44" s="37" t="s">
        <v>180</v>
      </c>
      <c r="E44" s="35" t="s">
        <v>50</v>
      </c>
      <c r="F44" s="37" t="s">
        <v>534</v>
      </c>
      <c r="G44" s="37" t="s">
        <v>535</v>
      </c>
      <c r="H44" s="37" t="s">
        <v>167</v>
      </c>
      <c r="I44" s="37" t="s">
        <v>167</v>
      </c>
      <c r="J44" s="37" t="s">
        <v>167</v>
      </c>
      <c r="K44" s="37" t="s">
        <v>167</v>
      </c>
      <c r="L44" s="35" t="s">
        <v>520</v>
      </c>
      <c r="M44" s="37" t="s">
        <v>521</v>
      </c>
      <c r="N44" s="37"/>
      <c r="O44" s="39" t="s">
        <v>449</v>
      </c>
      <c r="P44" s="37" t="s">
        <v>420</v>
      </c>
      <c r="Q44" s="37" t="s">
        <v>204</v>
      </c>
      <c r="R44" s="71" t="s">
        <v>372</v>
      </c>
      <c r="S44" s="37"/>
      <c r="T44" s="37"/>
      <c r="U44" s="37"/>
    </row>
    <row r="45" spans="1:21" ht="136.80000000000001" x14ac:dyDescent="0.3">
      <c r="A45" s="38" t="s">
        <v>444</v>
      </c>
      <c r="B45" s="37" t="s">
        <v>45</v>
      </c>
      <c r="C45" s="37" t="s">
        <v>46</v>
      </c>
      <c r="D45" s="37" t="s">
        <v>179</v>
      </c>
      <c r="E45" s="35" t="s">
        <v>21</v>
      </c>
      <c r="F45" s="35" t="s">
        <v>482</v>
      </c>
      <c r="G45" s="37" t="s">
        <v>533</v>
      </c>
      <c r="H45" s="37" t="s">
        <v>167</v>
      </c>
      <c r="I45" s="37" t="s">
        <v>167</v>
      </c>
      <c r="J45" s="37" t="s">
        <v>524</v>
      </c>
      <c r="K45" s="37" t="s">
        <v>167</v>
      </c>
      <c r="L45" s="35" t="s">
        <v>520</v>
      </c>
      <c r="M45" s="37" t="s">
        <v>521</v>
      </c>
      <c r="N45" s="37"/>
      <c r="O45" s="39" t="s">
        <v>449</v>
      </c>
      <c r="P45" s="37" t="s">
        <v>420</v>
      </c>
      <c r="Q45" s="37" t="s">
        <v>204</v>
      </c>
      <c r="R45" s="72" t="s">
        <v>374</v>
      </c>
      <c r="S45" s="37"/>
      <c r="T45" s="49" t="s">
        <v>428</v>
      </c>
      <c r="U45" s="37" t="s">
        <v>320</v>
      </c>
    </row>
    <row r="46" spans="1:21" ht="136.80000000000001" x14ac:dyDescent="0.3">
      <c r="A46" s="38" t="s">
        <v>444</v>
      </c>
      <c r="B46" s="37" t="s">
        <v>45</v>
      </c>
      <c r="C46" s="37" t="s">
        <v>46</v>
      </c>
      <c r="D46" s="37" t="s">
        <v>179</v>
      </c>
      <c r="E46" s="35" t="s">
        <v>21</v>
      </c>
      <c r="F46" s="35" t="s">
        <v>482</v>
      </c>
      <c r="G46" s="37" t="s">
        <v>483</v>
      </c>
      <c r="H46" s="37" t="s">
        <v>167</v>
      </c>
      <c r="I46" s="37" t="s">
        <v>167</v>
      </c>
      <c r="J46" s="37" t="s">
        <v>524</v>
      </c>
      <c r="K46" s="37" t="s">
        <v>167</v>
      </c>
      <c r="L46" s="35" t="s">
        <v>520</v>
      </c>
      <c r="M46" s="37" t="s">
        <v>521</v>
      </c>
      <c r="N46" s="37"/>
      <c r="O46" s="39" t="s">
        <v>449</v>
      </c>
      <c r="P46" s="37" t="s">
        <v>420</v>
      </c>
      <c r="Q46" s="37" t="s">
        <v>204</v>
      </c>
      <c r="R46" s="57" t="s">
        <v>403</v>
      </c>
      <c r="S46" s="37"/>
      <c r="T46" s="49" t="s">
        <v>403</v>
      </c>
      <c r="U46" s="37" t="s">
        <v>320</v>
      </c>
    </row>
    <row r="47" spans="1:21" ht="136.80000000000001" x14ac:dyDescent="0.3">
      <c r="A47" s="38" t="s">
        <v>444</v>
      </c>
      <c r="B47" s="37" t="s">
        <v>45</v>
      </c>
      <c r="C47" s="37" t="s">
        <v>46</v>
      </c>
      <c r="D47" s="37" t="s">
        <v>179</v>
      </c>
      <c r="E47" s="35" t="s">
        <v>21</v>
      </c>
      <c r="F47" s="35" t="s">
        <v>482</v>
      </c>
      <c r="G47" s="37" t="s">
        <v>483</v>
      </c>
      <c r="H47" s="37" t="s">
        <v>167</v>
      </c>
      <c r="I47" s="37" t="s">
        <v>167</v>
      </c>
      <c r="J47" s="37" t="s">
        <v>524</v>
      </c>
      <c r="K47" s="37" t="s">
        <v>167</v>
      </c>
      <c r="L47" s="35" t="s">
        <v>520</v>
      </c>
      <c r="M47" s="37" t="s">
        <v>521</v>
      </c>
      <c r="N47" s="37"/>
      <c r="O47" s="39" t="s">
        <v>449</v>
      </c>
      <c r="P47" s="37" t="s">
        <v>420</v>
      </c>
      <c r="Q47" s="37" t="s">
        <v>204</v>
      </c>
      <c r="R47" s="57" t="s">
        <v>402</v>
      </c>
      <c r="S47" s="37"/>
      <c r="T47" s="49" t="s">
        <v>403</v>
      </c>
      <c r="U47" s="37" t="s">
        <v>320</v>
      </c>
    </row>
    <row r="48" spans="1:21" s="62" customFormat="1" ht="136.80000000000001" x14ac:dyDescent="0.3">
      <c r="A48" s="38" t="s">
        <v>135</v>
      </c>
      <c r="B48" s="37" t="s">
        <v>45</v>
      </c>
      <c r="C48" s="37" t="s">
        <v>46</v>
      </c>
      <c r="D48" s="37" t="s">
        <v>187</v>
      </c>
      <c r="E48" s="35" t="s">
        <v>21</v>
      </c>
      <c r="F48" s="35" t="s">
        <v>484</v>
      </c>
      <c r="G48" s="37" t="s">
        <v>461</v>
      </c>
      <c r="H48" s="37" t="s">
        <v>167</v>
      </c>
      <c r="I48" s="37" t="s">
        <v>167</v>
      </c>
      <c r="J48" s="37" t="s">
        <v>524</v>
      </c>
      <c r="K48" s="37" t="s">
        <v>167</v>
      </c>
      <c r="L48" s="35" t="s">
        <v>520</v>
      </c>
      <c r="M48" s="37" t="s">
        <v>521</v>
      </c>
      <c r="N48" s="37"/>
      <c r="O48" s="39" t="s">
        <v>449</v>
      </c>
      <c r="P48" s="37" t="s">
        <v>420</v>
      </c>
      <c r="Q48" s="37" t="s">
        <v>204</v>
      </c>
      <c r="R48" s="78"/>
      <c r="S48" s="37"/>
      <c r="T48" s="37"/>
      <c r="U48" s="37"/>
    </row>
    <row r="49" spans="1:21" ht="136.80000000000001" x14ac:dyDescent="0.3">
      <c r="A49" s="38" t="s">
        <v>140</v>
      </c>
      <c r="B49" s="37" t="s">
        <v>45</v>
      </c>
      <c r="C49" s="37" t="s">
        <v>46</v>
      </c>
      <c r="D49" s="37" t="s">
        <v>183</v>
      </c>
      <c r="E49" s="37" t="s">
        <v>50</v>
      </c>
      <c r="F49" s="37" t="s">
        <v>481</v>
      </c>
      <c r="G49" s="37" t="s">
        <v>532</v>
      </c>
      <c r="H49" s="37" t="s">
        <v>167</v>
      </c>
      <c r="I49" s="37" t="s">
        <v>167</v>
      </c>
      <c r="J49" s="37" t="s">
        <v>167</v>
      </c>
      <c r="K49" s="37" t="s">
        <v>167</v>
      </c>
      <c r="L49" s="35" t="s">
        <v>520</v>
      </c>
      <c r="M49" s="37" t="s">
        <v>521</v>
      </c>
      <c r="N49" s="37"/>
      <c r="O49" s="39" t="s">
        <v>449</v>
      </c>
      <c r="P49" s="37" t="s">
        <v>420</v>
      </c>
      <c r="Q49" s="37" t="s">
        <v>204</v>
      </c>
      <c r="R49" s="57" t="s">
        <v>384</v>
      </c>
      <c r="S49" s="37"/>
      <c r="T49" s="37"/>
      <c r="U49" s="37"/>
    </row>
    <row r="50" spans="1:21" ht="136.80000000000001" x14ac:dyDescent="0.3">
      <c r="A50" s="38" t="s">
        <v>140</v>
      </c>
      <c r="B50" s="37" t="s">
        <v>45</v>
      </c>
      <c r="C50" s="37" t="s">
        <v>46</v>
      </c>
      <c r="D50" s="37" t="s">
        <v>183</v>
      </c>
      <c r="E50" s="37" t="s">
        <v>50</v>
      </c>
      <c r="F50" s="37" t="s">
        <v>481</v>
      </c>
      <c r="G50" s="37" t="s">
        <v>466</v>
      </c>
      <c r="H50" s="37" t="s">
        <v>167</v>
      </c>
      <c r="I50" s="37" t="s">
        <v>167</v>
      </c>
      <c r="J50" s="37" t="s">
        <v>167</v>
      </c>
      <c r="K50" s="37" t="s">
        <v>167</v>
      </c>
      <c r="L50" s="35" t="s">
        <v>520</v>
      </c>
      <c r="M50" s="37" t="s">
        <v>521</v>
      </c>
      <c r="N50" s="37"/>
      <c r="O50" s="39" t="s">
        <v>449</v>
      </c>
      <c r="P50" s="37" t="s">
        <v>420</v>
      </c>
      <c r="Q50" s="37" t="s">
        <v>204</v>
      </c>
      <c r="R50" s="57" t="s">
        <v>383</v>
      </c>
      <c r="S50" s="37"/>
      <c r="T50" s="37"/>
      <c r="U50" s="37"/>
    </row>
    <row r="51" spans="1:21" ht="136.80000000000001" x14ac:dyDescent="0.3">
      <c r="A51" s="38" t="s">
        <v>448</v>
      </c>
      <c r="B51" s="37" t="s">
        <v>45</v>
      </c>
      <c r="C51" s="37" t="s">
        <v>46</v>
      </c>
      <c r="D51" s="37" t="s">
        <v>180</v>
      </c>
      <c r="E51" s="35" t="s">
        <v>50</v>
      </c>
      <c r="F51" s="37" t="s">
        <v>534</v>
      </c>
      <c r="G51" s="37" t="s">
        <v>535</v>
      </c>
      <c r="H51" s="37" t="s">
        <v>167</v>
      </c>
      <c r="I51" s="37" t="s">
        <v>167</v>
      </c>
      <c r="J51" s="37" t="s">
        <v>167</v>
      </c>
      <c r="K51" s="37" t="s">
        <v>167</v>
      </c>
      <c r="L51" s="35" t="s">
        <v>520</v>
      </c>
      <c r="M51" s="37" t="s">
        <v>521</v>
      </c>
      <c r="N51" s="37"/>
      <c r="O51" s="39" t="s">
        <v>449</v>
      </c>
      <c r="P51" s="37" t="s">
        <v>420</v>
      </c>
      <c r="Q51" s="37" t="s">
        <v>204</v>
      </c>
      <c r="R51" s="70" t="s">
        <v>385</v>
      </c>
      <c r="S51" s="37"/>
      <c r="T51" s="37"/>
      <c r="U51" s="37"/>
    </row>
    <row r="52" spans="1:21" ht="136.80000000000001" x14ac:dyDescent="0.3">
      <c r="A52" s="36" t="s">
        <v>148</v>
      </c>
      <c r="B52" s="37" t="s">
        <v>45</v>
      </c>
      <c r="C52" s="37" t="s">
        <v>46</v>
      </c>
      <c r="D52" s="37" t="s">
        <v>187</v>
      </c>
      <c r="E52" s="35" t="s">
        <v>21</v>
      </c>
      <c r="F52" s="35" t="s">
        <v>484</v>
      </c>
      <c r="G52" s="37" t="s">
        <v>461</v>
      </c>
      <c r="H52" s="37" t="s">
        <v>167</v>
      </c>
      <c r="I52" s="37" t="s">
        <v>167</v>
      </c>
      <c r="J52" s="37" t="s">
        <v>524</v>
      </c>
      <c r="K52" s="37" t="s">
        <v>167</v>
      </c>
      <c r="L52" s="35" t="s">
        <v>520</v>
      </c>
      <c r="M52" s="37" t="s">
        <v>521</v>
      </c>
      <c r="N52" s="37"/>
      <c r="O52" s="39" t="s">
        <v>449</v>
      </c>
      <c r="P52" s="37" t="s">
        <v>420</v>
      </c>
      <c r="Q52" s="37" t="s">
        <v>204</v>
      </c>
      <c r="R52" s="70" t="s">
        <v>400</v>
      </c>
      <c r="S52" s="37"/>
      <c r="T52" s="49" t="s">
        <v>419</v>
      </c>
      <c r="U52" s="37" t="s">
        <v>320</v>
      </c>
    </row>
    <row r="53" spans="1:21" ht="136.80000000000001" x14ac:dyDescent="0.3">
      <c r="A53" s="38" t="s">
        <v>153</v>
      </c>
      <c r="B53" s="37" t="s">
        <v>45</v>
      </c>
      <c r="C53" s="37" t="s">
        <v>46</v>
      </c>
      <c r="D53" s="37" t="s">
        <v>183</v>
      </c>
      <c r="E53" s="35" t="s">
        <v>50</v>
      </c>
      <c r="F53" s="37" t="s">
        <v>480</v>
      </c>
      <c r="G53" s="37" t="s">
        <v>532</v>
      </c>
      <c r="H53" s="37" t="s">
        <v>167</v>
      </c>
      <c r="I53" s="37" t="s">
        <v>167</v>
      </c>
      <c r="J53" s="37" t="s">
        <v>167</v>
      </c>
      <c r="K53" s="37" t="s">
        <v>167</v>
      </c>
      <c r="L53" s="35" t="s">
        <v>520</v>
      </c>
      <c r="M53" s="37" t="s">
        <v>521</v>
      </c>
      <c r="N53" s="37"/>
      <c r="O53" s="39" t="s">
        <v>449</v>
      </c>
      <c r="P53" s="37" t="s">
        <v>420</v>
      </c>
      <c r="Q53" s="37" t="s">
        <v>204</v>
      </c>
      <c r="R53" s="71" t="s">
        <v>406</v>
      </c>
      <c r="S53" s="37"/>
      <c r="T53" s="37"/>
      <c r="U53" s="37"/>
    </row>
    <row r="54" spans="1:21" ht="136.80000000000001" x14ac:dyDescent="0.3">
      <c r="A54" s="38" t="s">
        <v>156</v>
      </c>
      <c r="B54" s="37" t="s">
        <v>45</v>
      </c>
      <c r="C54" s="37" t="s">
        <v>46</v>
      </c>
      <c r="D54" s="37" t="s">
        <v>183</v>
      </c>
      <c r="E54" s="35" t="s">
        <v>50</v>
      </c>
      <c r="F54" s="37" t="s">
        <v>480</v>
      </c>
      <c r="G54" s="37" t="s">
        <v>532</v>
      </c>
      <c r="H54" s="37" t="s">
        <v>167</v>
      </c>
      <c r="I54" s="37" t="s">
        <v>167</v>
      </c>
      <c r="J54" s="37" t="s">
        <v>167</v>
      </c>
      <c r="K54" s="37" t="s">
        <v>167</v>
      </c>
      <c r="L54" s="35" t="s">
        <v>520</v>
      </c>
      <c r="M54" s="37" t="s">
        <v>521</v>
      </c>
      <c r="N54" s="37"/>
      <c r="O54" s="39" t="s">
        <v>449</v>
      </c>
      <c r="P54" s="37" t="s">
        <v>420</v>
      </c>
      <c r="Q54" s="37" t="s">
        <v>204</v>
      </c>
      <c r="R54" s="71" t="s">
        <v>409</v>
      </c>
      <c r="S54" s="37"/>
      <c r="T54" s="37"/>
      <c r="U54" s="37"/>
    </row>
    <row r="55" spans="1:21" ht="136.80000000000001" x14ac:dyDescent="0.3">
      <c r="A55" s="38" t="s">
        <v>122</v>
      </c>
      <c r="B55" s="37" t="s">
        <v>45</v>
      </c>
      <c r="C55" s="37" t="s">
        <v>82</v>
      </c>
      <c r="D55" s="37" t="s">
        <v>183</v>
      </c>
      <c r="E55" s="35" t="s">
        <v>50</v>
      </c>
      <c r="F55" s="37" t="s">
        <v>480</v>
      </c>
      <c r="G55" s="37" t="s">
        <v>466</v>
      </c>
      <c r="H55" s="37" t="s">
        <v>167</v>
      </c>
      <c r="I55" s="37" t="s">
        <v>167</v>
      </c>
      <c r="J55" s="37" t="s">
        <v>167</v>
      </c>
      <c r="K55" s="37" t="s">
        <v>167</v>
      </c>
      <c r="L55" s="35" t="s">
        <v>520</v>
      </c>
      <c r="M55" s="37" t="s">
        <v>521</v>
      </c>
      <c r="N55" s="37"/>
      <c r="O55" s="39" t="s">
        <v>449</v>
      </c>
      <c r="P55" s="37" t="s">
        <v>420</v>
      </c>
      <c r="Q55" s="37" t="s">
        <v>204</v>
      </c>
      <c r="R55" s="75" t="s">
        <v>366</v>
      </c>
      <c r="S55" s="37"/>
      <c r="T55" s="37"/>
      <c r="U55" s="37"/>
    </row>
    <row r="56" spans="1:21" ht="136.80000000000001" x14ac:dyDescent="0.3">
      <c r="A56" s="38" t="s">
        <v>128</v>
      </c>
      <c r="B56" s="37" t="s">
        <v>45</v>
      </c>
      <c r="C56" s="37" t="s">
        <v>82</v>
      </c>
      <c r="D56" s="37" t="s">
        <v>185</v>
      </c>
      <c r="E56" s="35" t="s">
        <v>83</v>
      </c>
      <c r="F56" s="37" t="s">
        <v>485</v>
      </c>
      <c r="G56" s="37" t="s">
        <v>219</v>
      </c>
      <c r="H56" s="37" t="s">
        <v>167</v>
      </c>
      <c r="I56" s="37" t="s">
        <v>167</v>
      </c>
      <c r="J56" s="37" t="s">
        <v>524</v>
      </c>
      <c r="K56" s="37" t="s">
        <v>167</v>
      </c>
      <c r="L56" s="35" t="s">
        <v>520</v>
      </c>
      <c r="M56" s="37" t="s">
        <v>521</v>
      </c>
      <c r="N56" s="37"/>
      <c r="O56" s="39" t="s">
        <v>449</v>
      </c>
      <c r="P56" s="37" t="s">
        <v>420</v>
      </c>
      <c r="Q56" s="37" t="s">
        <v>204</v>
      </c>
      <c r="R56" s="70" t="s">
        <v>373</v>
      </c>
      <c r="S56" s="37"/>
      <c r="T56" s="37"/>
      <c r="U56" s="37"/>
    </row>
    <row r="57" spans="1:21" ht="136.80000000000001" x14ac:dyDescent="0.3">
      <c r="A57" s="38" t="s">
        <v>129</v>
      </c>
      <c r="B57" s="37" t="s">
        <v>45</v>
      </c>
      <c r="C57" s="37" t="s">
        <v>82</v>
      </c>
      <c r="D57" s="37" t="s">
        <v>185</v>
      </c>
      <c r="E57" s="35" t="s">
        <v>83</v>
      </c>
      <c r="F57" s="37" t="s">
        <v>485</v>
      </c>
      <c r="G57" s="37" t="s">
        <v>219</v>
      </c>
      <c r="H57" s="37" t="s">
        <v>167</v>
      </c>
      <c r="I57" s="37" t="s">
        <v>167</v>
      </c>
      <c r="J57" s="37" t="s">
        <v>524</v>
      </c>
      <c r="K57" s="37" t="s">
        <v>167</v>
      </c>
      <c r="L57" s="35" t="s">
        <v>520</v>
      </c>
      <c r="M57" s="37" t="s">
        <v>521</v>
      </c>
      <c r="N57" s="37"/>
      <c r="O57" s="39" t="s">
        <v>449</v>
      </c>
      <c r="P57" s="37" t="s">
        <v>420</v>
      </c>
      <c r="Q57" s="37" t="s">
        <v>204</v>
      </c>
      <c r="R57" s="76" t="s">
        <v>411</v>
      </c>
      <c r="S57" s="37"/>
      <c r="T57" s="37"/>
      <c r="U57" s="37"/>
    </row>
    <row r="58" spans="1:21" ht="136.80000000000001" x14ac:dyDescent="0.3">
      <c r="A58" s="38" t="s">
        <v>141</v>
      </c>
      <c r="B58" s="37" t="s">
        <v>45</v>
      </c>
      <c r="C58" s="37" t="s">
        <v>82</v>
      </c>
      <c r="D58" s="37" t="s">
        <v>185</v>
      </c>
      <c r="E58" s="35" t="s">
        <v>83</v>
      </c>
      <c r="F58" s="37" t="s">
        <v>485</v>
      </c>
      <c r="G58" s="37" t="s">
        <v>219</v>
      </c>
      <c r="H58" s="37" t="s">
        <v>167</v>
      </c>
      <c r="I58" s="37" t="s">
        <v>167</v>
      </c>
      <c r="J58" s="37" t="s">
        <v>524</v>
      </c>
      <c r="K58" s="37" t="s">
        <v>167</v>
      </c>
      <c r="L58" s="35" t="s">
        <v>520</v>
      </c>
      <c r="M58" s="37" t="s">
        <v>521</v>
      </c>
      <c r="N58" s="37"/>
      <c r="O58" s="39" t="s">
        <v>449</v>
      </c>
      <c r="P58" s="37" t="s">
        <v>420</v>
      </c>
      <c r="Q58" s="37" t="s">
        <v>204</v>
      </c>
      <c r="R58" s="71" t="s">
        <v>386</v>
      </c>
      <c r="S58" s="37"/>
      <c r="T58" s="37"/>
      <c r="U58" s="37"/>
    </row>
    <row r="59" spans="1:21" ht="136.80000000000001" x14ac:dyDescent="0.3">
      <c r="A59" s="38" t="s">
        <v>142</v>
      </c>
      <c r="B59" s="37" t="s">
        <v>45</v>
      </c>
      <c r="C59" s="37" t="s">
        <v>82</v>
      </c>
      <c r="D59" s="37" t="s">
        <v>185</v>
      </c>
      <c r="E59" s="35" t="s">
        <v>83</v>
      </c>
      <c r="F59" s="37" t="s">
        <v>485</v>
      </c>
      <c r="G59" s="37" t="s">
        <v>219</v>
      </c>
      <c r="H59" s="37" t="s">
        <v>167</v>
      </c>
      <c r="I59" s="37" t="s">
        <v>167</v>
      </c>
      <c r="J59" s="37" t="s">
        <v>524</v>
      </c>
      <c r="K59" s="37" t="s">
        <v>167</v>
      </c>
      <c r="L59" s="35" t="s">
        <v>520</v>
      </c>
      <c r="M59" s="37" t="s">
        <v>521</v>
      </c>
      <c r="N59" s="37"/>
      <c r="O59" s="39" t="s">
        <v>449</v>
      </c>
      <c r="P59" s="37" t="s">
        <v>420</v>
      </c>
      <c r="Q59" s="37" t="s">
        <v>204</v>
      </c>
      <c r="R59" s="57" t="s">
        <v>387</v>
      </c>
      <c r="S59" s="37"/>
      <c r="T59" s="37"/>
      <c r="U59" s="37"/>
    </row>
    <row r="60" spans="1:21" ht="136.80000000000001" x14ac:dyDescent="0.3">
      <c r="A60" s="38" t="s">
        <v>142</v>
      </c>
      <c r="B60" s="37" t="s">
        <v>45</v>
      </c>
      <c r="C60" s="37" t="s">
        <v>82</v>
      </c>
      <c r="D60" s="37" t="s">
        <v>185</v>
      </c>
      <c r="E60" s="35" t="s">
        <v>83</v>
      </c>
      <c r="F60" s="37" t="s">
        <v>485</v>
      </c>
      <c r="G60" s="37" t="s">
        <v>219</v>
      </c>
      <c r="H60" s="37" t="s">
        <v>167</v>
      </c>
      <c r="I60" s="37" t="s">
        <v>167</v>
      </c>
      <c r="J60" s="37" t="s">
        <v>524</v>
      </c>
      <c r="K60" s="37" t="s">
        <v>167</v>
      </c>
      <c r="L60" s="35" t="s">
        <v>520</v>
      </c>
      <c r="M60" s="37" t="s">
        <v>521</v>
      </c>
      <c r="N60" s="37"/>
      <c r="O60" s="39" t="s">
        <v>449</v>
      </c>
      <c r="P60" s="37" t="s">
        <v>420</v>
      </c>
      <c r="Q60" s="37" t="s">
        <v>204</v>
      </c>
      <c r="R60" s="57" t="s">
        <v>388</v>
      </c>
      <c r="S60" s="37"/>
      <c r="T60" s="37"/>
      <c r="U60" s="37"/>
    </row>
    <row r="61" spans="1:21" s="83" customFormat="1" ht="136.80000000000001" x14ac:dyDescent="0.3">
      <c r="A61" s="79" t="s">
        <v>143</v>
      </c>
      <c r="B61" s="80" t="s">
        <v>45</v>
      </c>
      <c r="C61" s="80" t="s">
        <v>82</v>
      </c>
      <c r="D61" s="80" t="s">
        <v>185</v>
      </c>
      <c r="E61" s="81" t="s">
        <v>83</v>
      </c>
      <c r="F61" s="80" t="s">
        <v>485</v>
      </c>
      <c r="G61" s="80" t="s">
        <v>219</v>
      </c>
      <c r="H61" s="93" t="s">
        <v>167</v>
      </c>
      <c r="I61" s="80" t="s">
        <v>167</v>
      </c>
      <c r="J61" s="37" t="s">
        <v>524</v>
      </c>
      <c r="K61" s="80" t="s">
        <v>167</v>
      </c>
      <c r="L61" s="35" t="s">
        <v>520</v>
      </c>
      <c r="M61" s="37" t="s">
        <v>521</v>
      </c>
      <c r="N61" s="80"/>
      <c r="O61" s="82" t="s">
        <v>449</v>
      </c>
      <c r="P61" s="80" t="s">
        <v>420</v>
      </c>
      <c r="Q61" s="80" t="s">
        <v>204</v>
      </c>
      <c r="R61" s="94" t="s">
        <v>389</v>
      </c>
      <c r="S61" s="80"/>
      <c r="T61" s="80"/>
      <c r="U61" s="80"/>
    </row>
    <row r="62" spans="1:21" ht="136.80000000000001" x14ac:dyDescent="0.3">
      <c r="A62" s="38" t="s">
        <v>144</v>
      </c>
      <c r="B62" s="37" t="s">
        <v>45</v>
      </c>
      <c r="C62" s="37" t="s">
        <v>82</v>
      </c>
      <c r="D62" s="37" t="s">
        <v>185</v>
      </c>
      <c r="E62" s="35" t="s">
        <v>83</v>
      </c>
      <c r="F62" s="37" t="s">
        <v>485</v>
      </c>
      <c r="G62" s="37" t="s">
        <v>219</v>
      </c>
      <c r="H62" s="37" t="s">
        <v>167</v>
      </c>
      <c r="I62" s="37" t="s">
        <v>167</v>
      </c>
      <c r="J62" s="37" t="s">
        <v>524</v>
      </c>
      <c r="K62" s="37" t="s">
        <v>167</v>
      </c>
      <c r="L62" s="35" t="s">
        <v>520</v>
      </c>
      <c r="M62" s="37" t="s">
        <v>521</v>
      </c>
      <c r="N62" s="37"/>
      <c r="O62" s="39" t="s">
        <v>449</v>
      </c>
      <c r="P62" s="37" t="s">
        <v>420</v>
      </c>
      <c r="Q62" s="37" t="s">
        <v>204</v>
      </c>
      <c r="R62" s="71" t="s">
        <v>393</v>
      </c>
      <c r="S62" s="37"/>
      <c r="T62" s="37"/>
      <c r="U62" s="37"/>
    </row>
    <row r="63" spans="1:21" ht="165" customHeight="1" x14ac:dyDescent="0.3">
      <c r="A63" s="38" t="s">
        <v>84</v>
      </c>
      <c r="B63" s="37" t="s">
        <v>45</v>
      </c>
      <c r="C63" s="37" t="s">
        <v>82</v>
      </c>
      <c r="D63" s="37" t="s">
        <v>179</v>
      </c>
      <c r="E63" s="35" t="s">
        <v>83</v>
      </c>
      <c r="F63" s="35" t="s">
        <v>482</v>
      </c>
      <c r="G63" s="37" t="s">
        <v>533</v>
      </c>
      <c r="H63" s="37" t="s">
        <v>167</v>
      </c>
      <c r="I63" s="37" t="s">
        <v>167</v>
      </c>
      <c r="J63" s="37" t="s">
        <v>524</v>
      </c>
      <c r="K63" s="37" t="s">
        <v>167</v>
      </c>
      <c r="L63" s="35" t="s">
        <v>520</v>
      </c>
      <c r="M63" s="37" t="s">
        <v>521</v>
      </c>
      <c r="N63" s="37"/>
      <c r="O63" s="39" t="s">
        <v>449</v>
      </c>
      <c r="P63" s="37" t="s">
        <v>420</v>
      </c>
      <c r="Q63" s="37" t="s">
        <v>204</v>
      </c>
      <c r="R63" s="57" t="s">
        <v>397</v>
      </c>
      <c r="S63" s="37"/>
      <c r="T63" s="49" t="s">
        <v>417</v>
      </c>
      <c r="U63" s="37" t="s">
        <v>320</v>
      </c>
    </row>
    <row r="64" spans="1:21" ht="105.75" customHeight="1" x14ac:dyDescent="0.3">
      <c r="A64" s="38" t="s">
        <v>151</v>
      </c>
      <c r="B64" s="37" t="s">
        <v>45</v>
      </c>
      <c r="C64" s="37" t="s">
        <v>82</v>
      </c>
      <c r="D64" s="37" t="s">
        <v>179</v>
      </c>
      <c r="E64" s="35" t="s">
        <v>50</v>
      </c>
      <c r="F64" s="35" t="s">
        <v>482</v>
      </c>
      <c r="G64" s="37" t="s">
        <v>533</v>
      </c>
      <c r="H64" s="37" t="s">
        <v>167</v>
      </c>
      <c r="I64" s="37" t="s">
        <v>167</v>
      </c>
      <c r="J64" s="37" t="s">
        <v>524</v>
      </c>
      <c r="K64" s="37" t="s">
        <v>167</v>
      </c>
      <c r="L64" s="35" t="s">
        <v>520</v>
      </c>
      <c r="M64" s="37" t="s">
        <v>521</v>
      </c>
      <c r="N64" s="37"/>
      <c r="O64" s="39" t="s">
        <v>449</v>
      </c>
      <c r="P64" s="37" t="s">
        <v>420</v>
      </c>
      <c r="Q64" s="37" t="s">
        <v>204</v>
      </c>
      <c r="R64" s="74" t="s">
        <v>405</v>
      </c>
      <c r="S64" s="37"/>
      <c r="T64" s="37"/>
      <c r="U64" s="37"/>
    </row>
    <row r="65" spans="1:21" s="83" customFormat="1" ht="105.75" customHeight="1" x14ac:dyDescent="0.3">
      <c r="A65" s="79" t="s">
        <v>152</v>
      </c>
      <c r="B65" s="80" t="s">
        <v>45</v>
      </c>
      <c r="C65" s="80" t="s">
        <v>82</v>
      </c>
      <c r="D65" s="80" t="s">
        <v>179</v>
      </c>
      <c r="E65" s="81" t="s">
        <v>21</v>
      </c>
      <c r="F65" s="81" t="s">
        <v>218</v>
      </c>
      <c r="G65" s="80" t="s">
        <v>193</v>
      </c>
      <c r="H65" s="80" t="s">
        <v>167</v>
      </c>
      <c r="I65" s="80" t="s">
        <v>167</v>
      </c>
      <c r="J65" s="80" t="s">
        <v>167</v>
      </c>
      <c r="K65" s="80" t="s">
        <v>167</v>
      </c>
      <c r="L65" s="35" t="s">
        <v>520</v>
      </c>
      <c r="M65" s="37" t="s">
        <v>521</v>
      </c>
      <c r="N65" s="80"/>
      <c r="O65" s="82" t="s">
        <v>449</v>
      </c>
      <c r="P65" s="80" t="s">
        <v>420</v>
      </c>
      <c r="Q65" s="80" t="s">
        <v>204</v>
      </c>
      <c r="R65" s="84"/>
      <c r="S65" s="80"/>
      <c r="T65" s="80"/>
      <c r="U65" s="80"/>
    </row>
    <row r="66" spans="1:21" s="83" customFormat="1" ht="105.75" customHeight="1" x14ac:dyDescent="0.3">
      <c r="A66" s="79" t="s">
        <v>152</v>
      </c>
      <c r="B66" s="80" t="s">
        <v>45</v>
      </c>
      <c r="C66" s="80" t="s">
        <v>82</v>
      </c>
      <c r="D66" s="80" t="s">
        <v>179</v>
      </c>
      <c r="E66" s="81" t="s">
        <v>21</v>
      </c>
      <c r="F66" s="81" t="s">
        <v>218</v>
      </c>
      <c r="G66" s="80" t="s">
        <v>193</v>
      </c>
      <c r="H66" s="80" t="s">
        <v>167</v>
      </c>
      <c r="I66" s="80" t="s">
        <v>167</v>
      </c>
      <c r="J66" s="80" t="s">
        <v>167</v>
      </c>
      <c r="K66" s="80" t="s">
        <v>167</v>
      </c>
      <c r="L66" s="35" t="s">
        <v>520</v>
      </c>
      <c r="M66" s="37" t="s">
        <v>521</v>
      </c>
      <c r="N66" s="80"/>
      <c r="O66" s="82" t="s">
        <v>449</v>
      </c>
      <c r="P66" s="80" t="s">
        <v>420</v>
      </c>
      <c r="Q66" s="80" t="s">
        <v>204</v>
      </c>
      <c r="R66" s="84"/>
      <c r="S66" s="80"/>
      <c r="T66" s="80"/>
      <c r="U66" s="80"/>
    </row>
    <row r="67" spans="1:21" s="83" customFormat="1" ht="136.80000000000001" x14ac:dyDescent="0.3">
      <c r="A67" s="79" t="s">
        <v>443</v>
      </c>
      <c r="B67" s="80" t="s">
        <v>45</v>
      </c>
      <c r="C67" s="80" t="s">
        <v>82</v>
      </c>
      <c r="D67" s="80" t="s">
        <v>179</v>
      </c>
      <c r="E67" s="81" t="s">
        <v>21</v>
      </c>
      <c r="F67" s="81" t="s">
        <v>218</v>
      </c>
      <c r="G67" s="80" t="s">
        <v>193</v>
      </c>
      <c r="H67" s="80" t="s">
        <v>167</v>
      </c>
      <c r="I67" s="80" t="s">
        <v>167</v>
      </c>
      <c r="J67" s="80" t="s">
        <v>167</v>
      </c>
      <c r="K67" s="80" t="s">
        <v>167</v>
      </c>
      <c r="L67" s="35" t="s">
        <v>520</v>
      </c>
      <c r="M67" s="37" t="s">
        <v>521</v>
      </c>
      <c r="N67" s="80"/>
      <c r="O67" s="82" t="s">
        <v>449</v>
      </c>
      <c r="P67" s="80" t="s">
        <v>420</v>
      </c>
      <c r="Q67" s="80" t="s">
        <v>204</v>
      </c>
      <c r="R67" s="84"/>
      <c r="S67" s="80"/>
      <c r="T67" s="80"/>
      <c r="U67" s="80"/>
    </row>
    <row r="68" spans="1:21" ht="136.80000000000001" x14ac:dyDescent="0.3">
      <c r="A68" s="38" t="s">
        <v>118</v>
      </c>
      <c r="B68" s="37" t="s">
        <v>45</v>
      </c>
      <c r="C68" s="37" t="s">
        <v>85</v>
      </c>
      <c r="D68" s="37" t="s">
        <v>180</v>
      </c>
      <c r="E68" s="35" t="s">
        <v>86</v>
      </c>
      <c r="F68" s="37" t="s">
        <v>534</v>
      </c>
      <c r="G68" s="37" t="s">
        <v>535</v>
      </c>
      <c r="H68" s="37" t="s">
        <v>167</v>
      </c>
      <c r="I68" s="37" t="s">
        <v>167</v>
      </c>
      <c r="J68" s="37" t="s">
        <v>167</v>
      </c>
      <c r="K68" s="37" t="s">
        <v>167</v>
      </c>
      <c r="L68" s="35" t="s">
        <v>520</v>
      </c>
      <c r="M68" s="37" t="s">
        <v>521</v>
      </c>
      <c r="N68" s="37"/>
      <c r="O68" s="39" t="s">
        <v>449</v>
      </c>
      <c r="P68" s="37" t="s">
        <v>420</v>
      </c>
      <c r="Q68" s="37" t="s">
        <v>204</v>
      </c>
      <c r="R68" s="70" t="s">
        <v>360</v>
      </c>
      <c r="S68" s="37"/>
      <c r="T68" s="37"/>
      <c r="U68" s="37"/>
    </row>
    <row r="69" spans="1:21" ht="136.80000000000001" x14ac:dyDescent="0.3">
      <c r="A69" s="38" t="s">
        <v>120</v>
      </c>
      <c r="B69" s="37" t="s">
        <v>45</v>
      </c>
      <c r="C69" s="37" t="s">
        <v>85</v>
      </c>
      <c r="D69" s="37" t="s">
        <v>180</v>
      </c>
      <c r="E69" s="35" t="s">
        <v>50</v>
      </c>
      <c r="F69" s="37" t="s">
        <v>534</v>
      </c>
      <c r="G69" s="37" t="s">
        <v>535</v>
      </c>
      <c r="H69" s="37" t="s">
        <v>167</v>
      </c>
      <c r="I69" s="37" t="s">
        <v>167</v>
      </c>
      <c r="J69" s="37" t="s">
        <v>167</v>
      </c>
      <c r="K69" s="37" t="s">
        <v>167</v>
      </c>
      <c r="L69" s="35" t="s">
        <v>520</v>
      </c>
      <c r="M69" s="37" t="s">
        <v>521</v>
      </c>
      <c r="N69" s="37"/>
      <c r="O69" s="39" t="s">
        <v>449</v>
      </c>
      <c r="P69" s="37" t="s">
        <v>420</v>
      </c>
      <c r="Q69" s="37" t="s">
        <v>204</v>
      </c>
      <c r="R69" s="57" t="s">
        <v>362</v>
      </c>
      <c r="S69" s="37"/>
      <c r="T69" s="37"/>
      <c r="U69" s="37"/>
    </row>
    <row r="70" spans="1:21" ht="136.80000000000001" x14ac:dyDescent="0.3">
      <c r="A70" s="38" t="s">
        <v>120</v>
      </c>
      <c r="B70" s="37" t="s">
        <v>45</v>
      </c>
      <c r="C70" s="37" t="s">
        <v>85</v>
      </c>
      <c r="D70" s="37" t="s">
        <v>180</v>
      </c>
      <c r="E70" s="35" t="s">
        <v>50</v>
      </c>
      <c r="F70" s="37" t="s">
        <v>534</v>
      </c>
      <c r="G70" s="37" t="s">
        <v>535</v>
      </c>
      <c r="H70" s="37" t="s">
        <v>167</v>
      </c>
      <c r="I70" s="37" t="s">
        <v>167</v>
      </c>
      <c r="J70" s="37" t="s">
        <v>167</v>
      </c>
      <c r="K70" s="37" t="s">
        <v>167</v>
      </c>
      <c r="L70" s="35" t="s">
        <v>520</v>
      </c>
      <c r="M70" s="37" t="s">
        <v>521</v>
      </c>
      <c r="N70" s="37"/>
      <c r="O70" s="39" t="s">
        <v>449</v>
      </c>
      <c r="P70" s="37" t="s">
        <v>420</v>
      </c>
      <c r="Q70" s="37" t="s">
        <v>204</v>
      </c>
      <c r="R70" s="57" t="s">
        <v>363</v>
      </c>
      <c r="S70" s="37"/>
      <c r="T70" s="37"/>
      <c r="U70" s="37"/>
    </row>
    <row r="71" spans="1:21" ht="136.80000000000001" x14ac:dyDescent="0.3">
      <c r="A71" s="38" t="s">
        <v>130</v>
      </c>
      <c r="B71" s="37" t="s">
        <v>45</v>
      </c>
      <c r="C71" s="37" t="s">
        <v>85</v>
      </c>
      <c r="D71" s="37" t="s">
        <v>186</v>
      </c>
      <c r="E71" s="35" t="s">
        <v>50</v>
      </c>
      <c r="F71" s="37" t="s">
        <v>488</v>
      </c>
      <c r="G71" s="37" t="s">
        <v>487</v>
      </c>
      <c r="H71" s="37" t="s">
        <v>167</v>
      </c>
      <c r="I71" s="37" t="s">
        <v>167</v>
      </c>
      <c r="J71" s="37" t="s">
        <v>523</v>
      </c>
      <c r="K71" s="37" t="s">
        <v>167</v>
      </c>
      <c r="L71" s="35" t="s">
        <v>520</v>
      </c>
      <c r="M71" s="37" t="s">
        <v>521</v>
      </c>
      <c r="N71" s="37"/>
      <c r="O71" s="39" t="s">
        <v>449</v>
      </c>
      <c r="P71" s="37" t="s">
        <v>420</v>
      </c>
      <c r="Q71" s="37" t="s">
        <v>204</v>
      </c>
      <c r="R71" s="73" t="s">
        <v>375</v>
      </c>
      <c r="S71" s="37"/>
      <c r="T71" s="37"/>
      <c r="U71" s="37"/>
    </row>
    <row r="72" spans="1:21" ht="136.80000000000001" x14ac:dyDescent="0.3">
      <c r="A72" s="38" t="s">
        <v>139</v>
      </c>
      <c r="B72" s="37" t="s">
        <v>45</v>
      </c>
      <c r="C72" s="37" t="s">
        <v>85</v>
      </c>
      <c r="D72" s="37" t="s">
        <v>180</v>
      </c>
      <c r="E72" s="35" t="s">
        <v>86</v>
      </c>
      <c r="F72" s="37" t="s">
        <v>534</v>
      </c>
      <c r="G72" s="37" t="s">
        <v>535</v>
      </c>
      <c r="H72" s="37" t="s">
        <v>167</v>
      </c>
      <c r="I72" s="37" t="s">
        <v>167</v>
      </c>
      <c r="J72" s="37" t="s">
        <v>167</v>
      </c>
      <c r="K72" s="37" t="s">
        <v>167</v>
      </c>
      <c r="L72" s="35" t="s">
        <v>520</v>
      </c>
      <c r="M72" s="37" t="s">
        <v>521</v>
      </c>
      <c r="N72" s="37"/>
      <c r="O72" s="39" t="s">
        <v>449</v>
      </c>
      <c r="P72" s="37" t="s">
        <v>420</v>
      </c>
      <c r="Q72" s="37" t="s">
        <v>204</v>
      </c>
      <c r="R72" s="57" t="s">
        <v>380</v>
      </c>
      <c r="S72" s="37"/>
      <c r="T72" s="37"/>
      <c r="U72" s="37"/>
    </row>
    <row r="73" spans="1:21" ht="136.80000000000001" x14ac:dyDescent="0.3">
      <c r="A73" s="38" t="s">
        <v>139</v>
      </c>
      <c r="B73" s="37" t="s">
        <v>45</v>
      </c>
      <c r="C73" s="37" t="s">
        <v>85</v>
      </c>
      <c r="D73" s="37" t="s">
        <v>180</v>
      </c>
      <c r="E73" s="35" t="s">
        <v>86</v>
      </c>
      <c r="F73" s="37" t="s">
        <v>486</v>
      </c>
      <c r="G73" s="37" t="s">
        <v>531</v>
      </c>
      <c r="H73" s="37" t="s">
        <v>167</v>
      </c>
      <c r="I73" s="37" t="s">
        <v>167</v>
      </c>
      <c r="J73" s="37" t="s">
        <v>167</v>
      </c>
      <c r="K73" s="37" t="s">
        <v>167</v>
      </c>
      <c r="L73" s="35" t="s">
        <v>520</v>
      </c>
      <c r="M73" s="37" t="s">
        <v>521</v>
      </c>
      <c r="N73" s="37"/>
      <c r="O73" s="39" t="s">
        <v>449</v>
      </c>
      <c r="P73" s="37" t="s">
        <v>420</v>
      </c>
      <c r="Q73" s="37" t="s">
        <v>204</v>
      </c>
      <c r="R73" s="57" t="s">
        <v>381</v>
      </c>
      <c r="S73" s="37"/>
      <c r="T73" s="37"/>
      <c r="U73" s="37"/>
    </row>
    <row r="74" spans="1:21" ht="136.80000000000001" x14ac:dyDescent="0.3">
      <c r="A74" s="38" t="s">
        <v>139</v>
      </c>
      <c r="B74" s="37" t="s">
        <v>45</v>
      </c>
      <c r="C74" s="37" t="s">
        <v>85</v>
      </c>
      <c r="D74" s="37" t="s">
        <v>180</v>
      </c>
      <c r="E74" s="35" t="s">
        <v>86</v>
      </c>
      <c r="F74" s="37" t="s">
        <v>486</v>
      </c>
      <c r="G74" s="37" t="s">
        <v>531</v>
      </c>
      <c r="H74" s="37" t="s">
        <v>167</v>
      </c>
      <c r="I74" s="37" t="s">
        <v>167</v>
      </c>
      <c r="J74" s="37" t="s">
        <v>167</v>
      </c>
      <c r="K74" s="37" t="s">
        <v>167</v>
      </c>
      <c r="L74" s="35" t="s">
        <v>520</v>
      </c>
      <c r="M74" s="37" t="s">
        <v>521</v>
      </c>
      <c r="N74" s="37"/>
      <c r="O74" s="39" t="s">
        <v>449</v>
      </c>
      <c r="P74" s="37" t="s">
        <v>420</v>
      </c>
      <c r="Q74" s="37" t="s">
        <v>204</v>
      </c>
      <c r="R74" s="57" t="s">
        <v>382</v>
      </c>
      <c r="S74" s="37"/>
      <c r="T74" s="37"/>
      <c r="U74" s="37"/>
    </row>
    <row r="75" spans="1:21" ht="136.80000000000001" x14ac:dyDescent="0.3">
      <c r="A75" s="38" t="s">
        <v>413</v>
      </c>
      <c r="B75" s="37" t="s">
        <v>45</v>
      </c>
      <c r="C75" s="37" t="s">
        <v>85</v>
      </c>
      <c r="D75" s="37" t="s">
        <v>183</v>
      </c>
      <c r="E75" s="35" t="s">
        <v>86</v>
      </c>
      <c r="F75" s="37" t="s">
        <v>480</v>
      </c>
      <c r="G75" s="37" t="s">
        <v>466</v>
      </c>
      <c r="H75" s="37" t="s">
        <v>167</v>
      </c>
      <c r="I75" s="37" t="s">
        <v>167</v>
      </c>
      <c r="J75" s="37" t="s">
        <v>167</v>
      </c>
      <c r="K75" s="37" t="s">
        <v>167</v>
      </c>
      <c r="L75" s="35" t="s">
        <v>520</v>
      </c>
      <c r="M75" s="37" t="s">
        <v>521</v>
      </c>
      <c r="N75" s="37"/>
      <c r="O75" s="39" t="s">
        <v>449</v>
      </c>
      <c r="P75" s="37" t="s">
        <v>420</v>
      </c>
      <c r="Q75" s="37" t="s">
        <v>204</v>
      </c>
      <c r="R75" s="76" t="s">
        <v>412</v>
      </c>
      <c r="S75" s="37"/>
      <c r="T75" s="37"/>
      <c r="U75" s="37"/>
    </row>
    <row r="76" spans="1:21" ht="136.80000000000001" x14ac:dyDescent="0.3">
      <c r="A76" s="38" t="s">
        <v>467</v>
      </c>
      <c r="B76" s="37" t="s">
        <v>45</v>
      </c>
      <c r="C76" s="37" t="s">
        <v>85</v>
      </c>
      <c r="D76" s="37" t="s">
        <v>180</v>
      </c>
      <c r="E76" s="35" t="s">
        <v>86</v>
      </c>
      <c r="F76" s="37" t="s">
        <v>534</v>
      </c>
      <c r="G76" s="37" t="s">
        <v>535</v>
      </c>
      <c r="H76" s="37" t="s">
        <v>167</v>
      </c>
      <c r="I76" s="37" t="s">
        <v>167</v>
      </c>
      <c r="J76" s="37" t="s">
        <v>167</v>
      </c>
      <c r="K76" s="37" t="s">
        <v>167</v>
      </c>
      <c r="L76" s="35" t="s">
        <v>520</v>
      </c>
      <c r="M76" s="37" t="s">
        <v>521</v>
      </c>
      <c r="N76" s="37"/>
      <c r="O76" s="39" t="s">
        <v>449</v>
      </c>
      <c r="P76" s="37" t="s">
        <v>420</v>
      </c>
      <c r="Q76" s="37" t="s">
        <v>204</v>
      </c>
      <c r="R76" s="71" t="s">
        <v>394</v>
      </c>
      <c r="S76" s="37"/>
      <c r="T76" s="37"/>
      <c r="U76" s="37"/>
    </row>
    <row r="77" spans="1:21" ht="136.80000000000001" x14ac:dyDescent="0.3">
      <c r="A77" s="38" t="s">
        <v>147</v>
      </c>
      <c r="B77" s="37" t="s">
        <v>45</v>
      </c>
      <c r="C77" s="37" t="s">
        <v>85</v>
      </c>
      <c r="D77" s="37" t="s">
        <v>183</v>
      </c>
      <c r="E77" s="35" t="s">
        <v>86</v>
      </c>
      <c r="F77" s="37" t="s">
        <v>480</v>
      </c>
      <c r="G77" s="37" t="s">
        <v>532</v>
      </c>
      <c r="H77" s="37" t="s">
        <v>167</v>
      </c>
      <c r="I77" s="37" t="s">
        <v>167</v>
      </c>
      <c r="J77" s="37" t="s">
        <v>167</v>
      </c>
      <c r="K77" s="37" t="s">
        <v>167</v>
      </c>
      <c r="L77" s="35" t="s">
        <v>520</v>
      </c>
      <c r="M77" s="37" t="s">
        <v>521</v>
      </c>
      <c r="N77" s="37"/>
      <c r="O77" s="39" t="s">
        <v>449</v>
      </c>
      <c r="P77" s="37" t="s">
        <v>420</v>
      </c>
      <c r="Q77" s="37" t="s">
        <v>204</v>
      </c>
      <c r="R77" s="57" t="s">
        <v>398</v>
      </c>
      <c r="S77" s="37"/>
      <c r="T77" s="57" t="s">
        <v>453</v>
      </c>
      <c r="U77" s="37" t="s">
        <v>320</v>
      </c>
    </row>
    <row r="78" spans="1:21" ht="136.80000000000001" x14ac:dyDescent="0.3">
      <c r="A78" s="38" t="s">
        <v>147</v>
      </c>
      <c r="B78" s="37" t="s">
        <v>45</v>
      </c>
      <c r="C78" s="37" t="s">
        <v>85</v>
      </c>
      <c r="D78" s="37" t="s">
        <v>183</v>
      </c>
      <c r="E78" s="35" t="s">
        <v>86</v>
      </c>
      <c r="F78" s="37" t="s">
        <v>480</v>
      </c>
      <c r="G78" s="37" t="s">
        <v>530</v>
      </c>
      <c r="H78" s="37" t="s">
        <v>167</v>
      </c>
      <c r="I78" s="37" t="s">
        <v>167</v>
      </c>
      <c r="J78" s="37" t="s">
        <v>167</v>
      </c>
      <c r="K78" s="37" t="s">
        <v>167</v>
      </c>
      <c r="L78" s="35" t="s">
        <v>520</v>
      </c>
      <c r="M78" s="37" t="s">
        <v>521</v>
      </c>
      <c r="N78" s="37"/>
      <c r="O78" s="39" t="s">
        <v>449</v>
      </c>
      <c r="P78" s="37" t="s">
        <v>420</v>
      </c>
      <c r="Q78" s="37" t="s">
        <v>204</v>
      </c>
      <c r="R78" s="57" t="s">
        <v>399</v>
      </c>
      <c r="S78" s="37"/>
      <c r="T78" s="57" t="s">
        <v>453</v>
      </c>
      <c r="U78" s="37" t="s">
        <v>320</v>
      </c>
    </row>
    <row r="79" spans="1:21" ht="136.80000000000001" x14ac:dyDescent="0.3">
      <c r="A79" s="38" t="s">
        <v>149</v>
      </c>
      <c r="B79" s="37" t="s">
        <v>45</v>
      </c>
      <c r="C79" s="37" t="s">
        <v>85</v>
      </c>
      <c r="D79" s="37" t="s">
        <v>183</v>
      </c>
      <c r="E79" s="35" t="s">
        <v>86</v>
      </c>
      <c r="F79" s="37" t="s">
        <v>480</v>
      </c>
      <c r="G79" s="37" t="s">
        <v>532</v>
      </c>
      <c r="H79" s="37" t="s">
        <v>167</v>
      </c>
      <c r="I79" s="37" t="s">
        <v>167</v>
      </c>
      <c r="J79" s="37" t="s">
        <v>167</v>
      </c>
      <c r="K79" s="37" t="s">
        <v>167</v>
      </c>
      <c r="L79" s="35" t="s">
        <v>520</v>
      </c>
      <c r="M79" s="37" t="s">
        <v>521</v>
      </c>
      <c r="N79" s="37"/>
      <c r="O79" s="39" t="s">
        <v>449</v>
      </c>
      <c r="P79" s="37" t="s">
        <v>420</v>
      </c>
      <c r="Q79" s="37" t="s">
        <v>204</v>
      </c>
      <c r="R79" s="71" t="s">
        <v>401</v>
      </c>
      <c r="S79" s="37"/>
      <c r="T79" s="37"/>
      <c r="U79" s="37"/>
    </row>
    <row r="80" spans="1:21" ht="136.80000000000001" x14ac:dyDescent="0.3">
      <c r="A80" s="38" t="s">
        <v>154</v>
      </c>
      <c r="B80" s="37" t="s">
        <v>45</v>
      </c>
      <c r="C80" s="37" t="s">
        <v>85</v>
      </c>
      <c r="D80" s="37" t="s">
        <v>180</v>
      </c>
      <c r="E80" s="35" t="s">
        <v>50</v>
      </c>
      <c r="F80" s="37" t="s">
        <v>534</v>
      </c>
      <c r="G80" s="37" t="s">
        <v>535</v>
      </c>
      <c r="H80" s="37" t="s">
        <v>167</v>
      </c>
      <c r="I80" s="37" t="s">
        <v>167</v>
      </c>
      <c r="J80" s="37" t="s">
        <v>167</v>
      </c>
      <c r="K80" s="37" t="s">
        <v>167</v>
      </c>
      <c r="L80" s="35" t="s">
        <v>520</v>
      </c>
      <c r="M80" s="37" t="s">
        <v>521</v>
      </c>
      <c r="N80" s="37"/>
      <c r="O80" s="39" t="s">
        <v>449</v>
      </c>
      <c r="P80" s="37" t="s">
        <v>420</v>
      </c>
      <c r="Q80" s="37" t="s">
        <v>204</v>
      </c>
      <c r="R80" s="71" t="s">
        <v>407</v>
      </c>
      <c r="S80" s="37"/>
      <c r="T80" s="37"/>
      <c r="U80" s="37"/>
    </row>
    <row r="81" spans="1:21" s="83" customFormat="1" ht="136.80000000000001" x14ac:dyDescent="0.3">
      <c r="A81" s="79" t="s">
        <v>410</v>
      </c>
      <c r="B81" s="80" t="s">
        <v>45</v>
      </c>
      <c r="C81" s="80" t="s">
        <v>85</v>
      </c>
      <c r="D81" s="80" t="s">
        <v>180</v>
      </c>
      <c r="E81" s="81" t="s">
        <v>50</v>
      </c>
      <c r="F81" s="80" t="s">
        <v>439</v>
      </c>
      <c r="G81" s="80" t="s">
        <v>438</v>
      </c>
      <c r="H81" s="80" t="s">
        <v>167</v>
      </c>
      <c r="I81" s="80" t="s">
        <v>167</v>
      </c>
      <c r="J81" s="80" t="s">
        <v>167</v>
      </c>
      <c r="K81" s="80" t="s">
        <v>167</v>
      </c>
      <c r="L81" s="35" t="s">
        <v>520</v>
      </c>
      <c r="M81" s="37" t="s">
        <v>521</v>
      </c>
      <c r="N81" s="80"/>
      <c r="O81" s="82" t="s">
        <v>449</v>
      </c>
      <c r="P81" s="80" t="s">
        <v>420</v>
      </c>
      <c r="Q81" s="80" t="s">
        <v>204</v>
      </c>
      <c r="R81" s="85"/>
      <c r="S81" s="80"/>
      <c r="T81" s="80"/>
      <c r="U81" s="80"/>
    </row>
    <row r="82" spans="1:21" s="62" customFormat="1" ht="136.80000000000001" x14ac:dyDescent="0.3">
      <c r="A82" s="38" t="s">
        <v>445</v>
      </c>
      <c r="B82" s="37" t="s">
        <v>45</v>
      </c>
      <c r="C82" s="37" t="s">
        <v>87</v>
      </c>
      <c r="D82" s="37" t="s">
        <v>182</v>
      </c>
      <c r="E82" s="35" t="s">
        <v>90</v>
      </c>
      <c r="F82" s="37" t="s">
        <v>538</v>
      </c>
      <c r="G82" s="37" t="s">
        <v>539</v>
      </c>
      <c r="H82" s="37" t="s">
        <v>167</v>
      </c>
      <c r="I82" s="37" t="s">
        <v>167</v>
      </c>
      <c r="J82" s="37" t="s">
        <v>523</v>
      </c>
      <c r="K82" s="37" t="s">
        <v>167</v>
      </c>
      <c r="L82" s="35" t="s">
        <v>520</v>
      </c>
      <c r="M82" s="37" t="s">
        <v>521</v>
      </c>
      <c r="N82" s="37"/>
      <c r="O82" s="39" t="s">
        <v>449</v>
      </c>
      <c r="P82" s="37" t="s">
        <v>420</v>
      </c>
      <c r="Q82" s="37" t="s">
        <v>204</v>
      </c>
      <c r="R82" s="78" t="s">
        <v>365</v>
      </c>
      <c r="S82" s="37"/>
      <c r="T82" s="37"/>
      <c r="U82" s="37"/>
    </row>
    <row r="83" spans="1:21" s="62" customFormat="1" ht="136.80000000000001" x14ac:dyDescent="0.3">
      <c r="A83" s="38" t="s">
        <v>456</v>
      </c>
      <c r="B83" s="37" t="s">
        <v>45</v>
      </c>
      <c r="C83" s="37" t="s">
        <v>87</v>
      </c>
      <c r="D83" s="37" t="s">
        <v>182</v>
      </c>
      <c r="E83" s="35" t="s">
        <v>91</v>
      </c>
      <c r="F83" s="37" t="s">
        <v>468</v>
      </c>
      <c r="G83" s="37" t="s">
        <v>489</v>
      </c>
      <c r="H83" s="37" t="s">
        <v>167</v>
      </c>
      <c r="I83" s="37" t="s">
        <v>167</v>
      </c>
      <c r="J83" s="37" t="s">
        <v>523</v>
      </c>
      <c r="K83" s="37" t="s">
        <v>167</v>
      </c>
      <c r="L83" s="35" t="s">
        <v>520</v>
      </c>
      <c r="M83" s="37" t="s">
        <v>521</v>
      </c>
      <c r="N83" s="37"/>
      <c r="O83" s="39" t="s">
        <v>449</v>
      </c>
      <c r="P83" s="37" t="s">
        <v>420</v>
      </c>
      <c r="Q83" s="37" t="s">
        <v>204</v>
      </c>
      <c r="R83" s="78" t="s">
        <v>367</v>
      </c>
      <c r="S83" s="37"/>
      <c r="T83" s="37"/>
      <c r="U83" s="37"/>
    </row>
    <row r="84" spans="1:21" ht="136.80000000000001" x14ac:dyDescent="0.3">
      <c r="A84" s="38" t="s">
        <v>127</v>
      </c>
      <c r="B84" s="37" t="s">
        <v>45</v>
      </c>
      <c r="C84" s="37" t="s">
        <v>87</v>
      </c>
      <c r="D84" s="37" t="s">
        <v>182</v>
      </c>
      <c r="E84" s="35" t="s">
        <v>90</v>
      </c>
      <c r="F84" s="37" t="s">
        <v>538</v>
      </c>
      <c r="G84" s="37" t="s">
        <v>539</v>
      </c>
      <c r="H84" s="37" t="s">
        <v>167</v>
      </c>
      <c r="I84" s="37" t="s">
        <v>167</v>
      </c>
      <c r="J84" s="37" t="s">
        <v>523</v>
      </c>
      <c r="K84" s="37" t="s">
        <v>167</v>
      </c>
      <c r="L84" s="35" t="s">
        <v>520</v>
      </c>
      <c r="M84" s="37" t="s">
        <v>521</v>
      </c>
      <c r="N84" s="37"/>
      <c r="O84" s="39" t="s">
        <v>449</v>
      </c>
      <c r="P84" s="37" t="s">
        <v>420</v>
      </c>
      <c r="Q84" s="37" t="s">
        <v>204</v>
      </c>
      <c r="R84" s="71" t="s">
        <v>371</v>
      </c>
      <c r="S84" s="37"/>
      <c r="T84" s="37"/>
      <c r="U84" s="37"/>
    </row>
    <row r="85" spans="1:21" ht="136.80000000000001" x14ac:dyDescent="0.3">
      <c r="A85" s="38" t="s">
        <v>133</v>
      </c>
      <c r="B85" s="37" t="s">
        <v>45</v>
      </c>
      <c r="C85" s="37" t="s">
        <v>87</v>
      </c>
      <c r="D85" s="37" t="s">
        <v>182</v>
      </c>
      <c r="E85" s="35" t="s">
        <v>91</v>
      </c>
      <c r="F85" s="37" t="s">
        <v>468</v>
      </c>
      <c r="G85" s="37" t="s">
        <v>489</v>
      </c>
      <c r="H85" s="37" t="s">
        <v>167</v>
      </c>
      <c r="I85" s="37" t="s">
        <v>167</v>
      </c>
      <c r="J85" s="37" t="s">
        <v>523</v>
      </c>
      <c r="K85" s="37" t="s">
        <v>167</v>
      </c>
      <c r="L85" s="35" t="s">
        <v>520</v>
      </c>
      <c r="M85" s="37" t="s">
        <v>521</v>
      </c>
      <c r="N85" s="37"/>
      <c r="O85" s="39" t="s">
        <v>449</v>
      </c>
      <c r="P85" s="37" t="s">
        <v>420</v>
      </c>
      <c r="Q85" s="37" t="s">
        <v>204</v>
      </c>
      <c r="R85" s="71" t="s">
        <v>377</v>
      </c>
      <c r="S85" s="37"/>
      <c r="T85" s="37"/>
      <c r="U85" s="37"/>
    </row>
    <row r="86" spans="1:21" ht="136.80000000000001" x14ac:dyDescent="0.3">
      <c r="A86" s="38" t="s">
        <v>134</v>
      </c>
      <c r="B86" s="37" t="s">
        <v>45</v>
      </c>
      <c r="C86" s="37" t="s">
        <v>87</v>
      </c>
      <c r="D86" s="37" t="s">
        <v>182</v>
      </c>
      <c r="E86" s="35" t="s">
        <v>90</v>
      </c>
      <c r="F86" s="37" t="s">
        <v>538</v>
      </c>
      <c r="G86" s="37" t="s">
        <v>539</v>
      </c>
      <c r="H86" s="37" t="s">
        <v>167</v>
      </c>
      <c r="I86" s="37" t="s">
        <v>167</v>
      </c>
      <c r="J86" s="37" t="s">
        <v>523</v>
      </c>
      <c r="K86" s="37" t="s">
        <v>167</v>
      </c>
      <c r="L86" s="35" t="s">
        <v>520</v>
      </c>
      <c r="M86" s="37" t="s">
        <v>521</v>
      </c>
      <c r="N86" s="37"/>
      <c r="O86" s="39" t="s">
        <v>449</v>
      </c>
      <c r="P86" s="37" t="s">
        <v>420</v>
      </c>
      <c r="Q86" s="37" t="s">
        <v>204</v>
      </c>
      <c r="R86" s="57" t="s">
        <v>378</v>
      </c>
      <c r="S86" s="37"/>
      <c r="T86" s="37"/>
      <c r="U86" s="37"/>
    </row>
    <row r="87" spans="1:21" ht="136.80000000000001" x14ac:dyDescent="0.3">
      <c r="A87" s="38" t="s">
        <v>134</v>
      </c>
      <c r="B87" s="37" t="s">
        <v>45</v>
      </c>
      <c r="C87" s="37" t="s">
        <v>87</v>
      </c>
      <c r="D87" s="37" t="s">
        <v>182</v>
      </c>
      <c r="E87" s="35" t="s">
        <v>90</v>
      </c>
      <c r="F87" s="37" t="s">
        <v>538</v>
      </c>
      <c r="G87" s="37" t="s">
        <v>539</v>
      </c>
      <c r="H87" s="37" t="s">
        <v>167</v>
      </c>
      <c r="I87" s="37" t="s">
        <v>167</v>
      </c>
      <c r="J87" s="37" t="s">
        <v>523</v>
      </c>
      <c r="K87" s="37" t="s">
        <v>167</v>
      </c>
      <c r="L87" s="35" t="s">
        <v>520</v>
      </c>
      <c r="M87" s="37" t="s">
        <v>521</v>
      </c>
      <c r="N87" s="37"/>
      <c r="O87" s="39" t="s">
        <v>449</v>
      </c>
      <c r="P87" s="37" t="s">
        <v>420</v>
      </c>
      <c r="Q87" s="37" t="s">
        <v>204</v>
      </c>
      <c r="R87" s="57" t="s">
        <v>379</v>
      </c>
      <c r="S87" s="37"/>
      <c r="T87" s="37"/>
      <c r="U87" s="37"/>
    </row>
    <row r="88" spans="1:21" ht="136.80000000000001" x14ac:dyDescent="0.3">
      <c r="A88" s="38" t="s">
        <v>88</v>
      </c>
      <c r="B88" s="37" t="s">
        <v>45</v>
      </c>
      <c r="C88" s="37" t="s">
        <v>87</v>
      </c>
      <c r="D88" s="37" t="s">
        <v>186</v>
      </c>
      <c r="E88" s="35" t="s">
        <v>50</v>
      </c>
      <c r="F88" s="37" t="s">
        <v>540</v>
      </c>
      <c r="G88" s="37" t="s">
        <v>487</v>
      </c>
      <c r="H88" s="37" t="s">
        <v>167</v>
      </c>
      <c r="I88" s="37" t="s">
        <v>167</v>
      </c>
      <c r="J88" s="37" t="s">
        <v>523</v>
      </c>
      <c r="K88" s="37" t="s">
        <v>167</v>
      </c>
      <c r="L88" s="35" t="s">
        <v>520</v>
      </c>
      <c r="M88" s="37" t="s">
        <v>521</v>
      </c>
      <c r="N88" s="37"/>
      <c r="O88" s="39" t="s">
        <v>449</v>
      </c>
      <c r="P88" s="37" t="s">
        <v>420</v>
      </c>
      <c r="Q88" s="37" t="s">
        <v>204</v>
      </c>
      <c r="R88" s="71" t="s">
        <v>391</v>
      </c>
      <c r="S88" s="37"/>
      <c r="T88" s="37"/>
      <c r="U88" s="37"/>
    </row>
    <row r="89" spans="1:21" ht="136.80000000000001" x14ac:dyDescent="0.3">
      <c r="A89" s="38" t="s">
        <v>88</v>
      </c>
      <c r="B89" s="37" t="s">
        <v>45</v>
      </c>
      <c r="C89" s="37" t="s">
        <v>87</v>
      </c>
      <c r="D89" s="37" t="s">
        <v>186</v>
      </c>
      <c r="E89" s="35" t="s">
        <v>50</v>
      </c>
      <c r="F89" s="37" t="s">
        <v>540</v>
      </c>
      <c r="G89" s="37" t="s">
        <v>487</v>
      </c>
      <c r="H89" s="37" t="s">
        <v>167</v>
      </c>
      <c r="I89" s="37" t="s">
        <v>167</v>
      </c>
      <c r="J89" s="37" t="s">
        <v>523</v>
      </c>
      <c r="K89" s="37" t="s">
        <v>167</v>
      </c>
      <c r="L89" s="35" t="s">
        <v>520</v>
      </c>
      <c r="M89" s="37" t="s">
        <v>521</v>
      </c>
      <c r="N89" s="37"/>
      <c r="O89" s="39" t="s">
        <v>449</v>
      </c>
      <c r="P89" s="37" t="s">
        <v>420</v>
      </c>
      <c r="Q89" s="37" t="s">
        <v>204</v>
      </c>
      <c r="R89" s="71" t="s">
        <v>452</v>
      </c>
      <c r="S89" s="37"/>
      <c r="T89" s="37"/>
      <c r="U89" s="37"/>
    </row>
    <row r="90" spans="1:21" ht="136.80000000000001" x14ac:dyDescent="0.3">
      <c r="A90" s="38" t="s">
        <v>89</v>
      </c>
      <c r="B90" s="37" t="s">
        <v>45</v>
      </c>
      <c r="C90" s="37" t="s">
        <v>87</v>
      </c>
      <c r="D90" s="37" t="s">
        <v>186</v>
      </c>
      <c r="E90" s="35" t="s">
        <v>50</v>
      </c>
      <c r="F90" s="37" t="s">
        <v>488</v>
      </c>
      <c r="G90" s="37" t="s">
        <v>487</v>
      </c>
      <c r="H90" s="37" t="s">
        <v>167</v>
      </c>
      <c r="I90" s="37" t="s">
        <v>167</v>
      </c>
      <c r="J90" s="37" t="s">
        <v>523</v>
      </c>
      <c r="K90" s="37" t="s">
        <v>167</v>
      </c>
      <c r="L90" s="35" t="s">
        <v>520</v>
      </c>
      <c r="M90" s="37" t="s">
        <v>521</v>
      </c>
      <c r="N90" s="37"/>
      <c r="O90" s="39" t="s">
        <v>449</v>
      </c>
      <c r="P90" s="37" t="s">
        <v>420</v>
      </c>
      <c r="Q90" s="37" t="s">
        <v>204</v>
      </c>
      <c r="R90" s="71" t="s">
        <v>392</v>
      </c>
      <c r="S90" s="37"/>
      <c r="T90" s="37"/>
      <c r="U90" s="37"/>
    </row>
    <row r="91" spans="1:21" ht="136.80000000000001" x14ac:dyDescent="0.3">
      <c r="A91" s="38" t="s">
        <v>146</v>
      </c>
      <c r="B91" s="37" t="s">
        <v>45</v>
      </c>
      <c r="C91" s="37" t="s">
        <v>87</v>
      </c>
      <c r="D91" s="37" t="s">
        <v>184</v>
      </c>
      <c r="E91" s="35" t="s">
        <v>91</v>
      </c>
      <c r="F91" s="37" t="s">
        <v>468</v>
      </c>
      <c r="G91" s="37" t="s">
        <v>489</v>
      </c>
      <c r="H91" s="37" t="s">
        <v>167</v>
      </c>
      <c r="I91" s="37" t="s">
        <v>167</v>
      </c>
      <c r="J91" s="37" t="s">
        <v>523</v>
      </c>
      <c r="K91" s="37" t="s">
        <v>167</v>
      </c>
      <c r="L91" s="35" t="s">
        <v>520</v>
      </c>
      <c r="M91" s="37" t="s">
        <v>521</v>
      </c>
      <c r="N91" s="37"/>
      <c r="O91" s="39" t="s">
        <v>449</v>
      </c>
      <c r="P91" s="37" t="s">
        <v>420</v>
      </c>
      <c r="Q91" s="37" t="s">
        <v>204</v>
      </c>
      <c r="R91" s="70" t="s">
        <v>396</v>
      </c>
      <c r="S91" s="37"/>
      <c r="T91" s="37"/>
      <c r="U91" s="37"/>
    </row>
    <row r="92" spans="1:21" ht="136.80000000000001" x14ac:dyDescent="0.3">
      <c r="A92" s="38" t="s">
        <v>436</v>
      </c>
      <c r="B92" s="37" t="s">
        <v>45</v>
      </c>
      <c r="C92" s="37" t="s">
        <v>87</v>
      </c>
      <c r="D92" s="37" t="s">
        <v>182</v>
      </c>
      <c r="E92" s="35" t="s">
        <v>90</v>
      </c>
      <c r="F92" s="37" t="s">
        <v>538</v>
      </c>
      <c r="G92" s="37" t="s">
        <v>539</v>
      </c>
      <c r="H92" s="37" t="s">
        <v>167</v>
      </c>
      <c r="I92" s="37" t="s">
        <v>167</v>
      </c>
      <c r="J92" s="37" t="s">
        <v>523</v>
      </c>
      <c r="K92" s="37" t="s">
        <v>167</v>
      </c>
      <c r="L92" s="35" t="s">
        <v>520</v>
      </c>
      <c r="M92" s="37" t="s">
        <v>521</v>
      </c>
      <c r="N92" s="37"/>
      <c r="O92" s="39" t="s">
        <v>449</v>
      </c>
      <c r="P92" s="37" t="s">
        <v>420</v>
      </c>
      <c r="Q92" s="37" t="s">
        <v>204</v>
      </c>
      <c r="R92" s="70" t="s">
        <v>408</v>
      </c>
      <c r="S92" s="37"/>
      <c r="T92" s="37"/>
      <c r="U92" s="37"/>
    </row>
    <row r="93" spans="1:21" s="62" customFormat="1" ht="136.80000000000001" x14ac:dyDescent="0.3">
      <c r="A93" s="38" t="s">
        <v>441</v>
      </c>
      <c r="B93" s="37" t="s">
        <v>45</v>
      </c>
      <c r="C93" s="37" t="s">
        <v>92</v>
      </c>
      <c r="D93" s="37" t="s">
        <v>178</v>
      </c>
      <c r="E93" s="35" t="s">
        <v>90</v>
      </c>
      <c r="F93" s="37" t="s">
        <v>540</v>
      </c>
      <c r="G93" s="37" t="s">
        <v>487</v>
      </c>
      <c r="H93" s="37" t="s">
        <v>167</v>
      </c>
      <c r="I93" s="37" t="s">
        <v>167</v>
      </c>
      <c r="J93" s="37" t="s">
        <v>523</v>
      </c>
      <c r="K93" s="37" t="s">
        <v>167</v>
      </c>
      <c r="L93" s="35" t="s">
        <v>520</v>
      </c>
      <c r="M93" s="37" t="s">
        <v>521</v>
      </c>
      <c r="N93" s="37"/>
      <c r="O93" s="39" t="s">
        <v>449</v>
      </c>
      <c r="P93" s="37" t="s">
        <v>420</v>
      </c>
      <c r="Q93" s="37" t="s">
        <v>204</v>
      </c>
      <c r="R93" s="75" t="s">
        <v>395</v>
      </c>
      <c r="S93" s="37"/>
      <c r="T93" s="37"/>
      <c r="U93" s="37"/>
    </row>
    <row r="94" spans="1:21" ht="136.80000000000001" x14ac:dyDescent="0.3">
      <c r="A94" s="38" t="s">
        <v>121</v>
      </c>
      <c r="B94" s="37" t="s">
        <v>45</v>
      </c>
      <c r="C94" s="37" t="s">
        <v>92</v>
      </c>
      <c r="D94" s="35" t="s">
        <v>178</v>
      </c>
      <c r="E94" s="35" t="s">
        <v>90</v>
      </c>
      <c r="F94" s="37" t="s">
        <v>537</v>
      </c>
      <c r="G94" s="37" t="s">
        <v>536</v>
      </c>
      <c r="H94" s="37" t="s">
        <v>167</v>
      </c>
      <c r="I94" s="37" t="s">
        <v>167</v>
      </c>
      <c r="J94" s="37" t="s">
        <v>523</v>
      </c>
      <c r="K94" s="37" t="s">
        <v>167</v>
      </c>
      <c r="L94" s="35" t="s">
        <v>520</v>
      </c>
      <c r="M94" s="37" t="s">
        <v>521</v>
      </c>
      <c r="N94" s="37"/>
      <c r="O94" s="39" t="s">
        <v>449</v>
      </c>
      <c r="P94" s="37" t="s">
        <v>420</v>
      </c>
      <c r="Q94" s="37" t="s">
        <v>204</v>
      </c>
      <c r="R94" s="70" t="s">
        <v>364</v>
      </c>
      <c r="S94" s="37"/>
      <c r="T94" s="37"/>
      <c r="U94" s="37"/>
    </row>
    <row r="95" spans="1:21" ht="119.25" customHeight="1" x14ac:dyDescent="0.3">
      <c r="A95" s="38" t="s">
        <v>124</v>
      </c>
      <c r="B95" s="37" t="s">
        <v>45</v>
      </c>
      <c r="C95" s="37" t="s">
        <v>92</v>
      </c>
      <c r="D95" s="37" t="s">
        <v>178</v>
      </c>
      <c r="E95" s="35" t="s">
        <v>90</v>
      </c>
      <c r="F95" s="37" t="s">
        <v>537</v>
      </c>
      <c r="G95" s="37" t="s">
        <v>536</v>
      </c>
      <c r="H95" s="37" t="s">
        <v>167</v>
      </c>
      <c r="I95" s="37" t="s">
        <v>167</v>
      </c>
      <c r="J95" s="37" t="s">
        <v>523</v>
      </c>
      <c r="K95" s="37" t="s">
        <v>167</v>
      </c>
      <c r="L95" s="35" t="s">
        <v>520</v>
      </c>
      <c r="M95" s="37" t="s">
        <v>521</v>
      </c>
      <c r="N95" s="37"/>
      <c r="O95" s="39" t="s">
        <v>449</v>
      </c>
      <c r="P95" s="37" t="s">
        <v>420</v>
      </c>
      <c r="Q95" s="37" t="s">
        <v>204</v>
      </c>
      <c r="R95" s="70" t="s">
        <v>368</v>
      </c>
      <c r="S95" s="37"/>
      <c r="T95" s="37"/>
      <c r="U95" s="37"/>
    </row>
    <row r="96" spans="1:21" ht="183.75" customHeight="1" x14ac:dyDescent="0.3">
      <c r="A96" s="38" t="s">
        <v>125</v>
      </c>
      <c r="B96" s="37" t="s">
        <v>45</v>
      </c>
      <c r="C96" s="37" t="s">
        <v>92</v>
      </c>
      <c r="D96" s="37" t="s">
        <v>178</v>
      </c>
      <c r="E96" s="35" t="s">
        <v>90</v>
      </c>
      <c r="F96" s="37" t="s">
        <v>537</v>
      </c>
      <c r="G96" s="37" t="s">
        <v>536</v>
      </c>
      <c r="H96" s="37" t="s">
        <v>167</v>
      </c>
      <c r="I96" s="37" t="s">
        <v>167</v>
      </c>
      <c r="J96" s="37" t="s">
        <v>523</v>
      </c>
      <c r="K96" s="37" t="s">
        <v>167</v>
      </c>
      <c r="L96" s="35" t="s">
        <v>520</v>
      </c>
      <c r="M96" s="37" t="s">
        <v>521</v>
      </c>
      <c r="N96" s="37"/>
      <c r="O96" s="39" t="s">
        <v>449</v>
      </c>
      <c r="P96" s="37" t="s">
        <v>420</v>
      </c>
      <c r="Q96" s="37" t="s">
        <v>204</v>
      </c>
      <c r="R96" s="71" t="s">
        <v>369</v>
      </c>
      <c r="S96" s="37"/>
      <c r="T96" s="37"/>
      <c r="U96" s="37"/>
    </row>
    <row r="97" spans="1:21" s="62" customFormat="1" ht="183.75" customHeight="1" x14ac:dyDescent="0.3">
      <c r="A97" s="38" t="s">
        <v>126</v>
      </c>
      <c r="B97" s="37" t="s">
        <v>45</v>
      </c>
      <c r="C97" s="37" t="s">
        <v>92</v>
      </c>
      <c r="D97" s="37" t="s">
        <v>178</v>
      </c>
      <c r="E97" s="35" t="s">
        <v>90</v>
      </c>
      <c r="F97" s="37" t="s">
        <v>537</v>
      </c>
      <c r="G97" s="37" t="s">
        <v>536</v>
      </c>
      <c r="H97" s="37" t="s">
        <v>167</v>
      </c>
      <c r="I97" s="37" t="s">
        <v>167</v>
      </c>
      <c r="J97" s="37" t="s">
        <v>523</v>
      </c>
      <c r="K97" s="37" t="s">
        <v>167</v>
      </c>
      <c r="L97" s="35" t="s">
        <v>520</v>
      </c>
      <c r="M97" s="37" t="s">
        <v>521</v>
      </c>
      <c r="N97" s="37"/>
      <c r="O97" s="39" t="s">
        <v>449</v>
      </c>
      <c r="P97" s="37" t="s">
        <v>420</v>
      </c>
      <c r="Q97" s="37" t="s">
        <v>204</v>
      </c>
      <c r="R97" s="78" t="s">
        <v>370</v>
      </c>
      <c r="S97" s="37"/>
      <c r="T97" s="37"/>
      <c r="U97" s="37"/>
    </row>
    <row r="98" spans="1:21" ht="183.75" customHeight="1" x14ac:dyDescent="0.3">
      <c r="A98" s="38" t="s">
        <v>131</v>
      </c>
      <c r="B98" s="37" t="s">
        <v>45</v>
      </c>
      <c r="C98" s="37" t="s">
        <v>92</v>
      </c>
      <c r="D98" s="37" t="s">
        <v>186</v>
      </c>
      <c r="E98" s="35" t="s">
        <v>50</v>
      </c>
      <c r="F98" s="37" t="s">
        <v>540</v>
      </c>
      <c r="G98" s="37" t="s">
        <v>487</v>
      </c>
      <c r="H98" s="37" t="s">
        <v>167</v>
      </c>
      <c r="I98" s="37" t="s">
        <v>167</v>
      </c>
      <c r="J98" s="37" t="s">
        <v>523</v>
      </c>
      <c r="K98" s="37" t="s">
        <v>167</v>
      </c>
      <c r="L98" s="35" t="s">
        <v>520</v>
      </c>
      <c r="M98" s="37" t="s">
        <v>521</v>
      </c>
      <c r="N98" s="37"/>
      <c r="O98" s="39" t="s">
        <v>449</v>
      </c>
      <c r="P98" s="37" t="s">
        <v>420</v>
      </c>
      <c r="Q98" s="37" t="s">
        <v>204</v>
      </c>
      <c r="R98" s="71" t="s">
        <v>376</v>
      </c>
      <c r="S98" s="37"/>
      <c r="T98" s="37"/>
      <c r="U98" s="37"/>
    </row>
    <row r="99" spans="1:21" ht="183.75" customHeight="1" x14ac:dyDescent="0.3">
      <c r="A99" s="38" t="s">
        <v>132</v>
      </c>
      <c r="B99" s="37" t="s">
        <v>45</v>
      </c>
      <c r="C99" s="37" t="s">
        <v>92</v>
      </c>
      <c r="D99" s="37" t="s">
        <v>181</v>
      </c>
      <c r="E99" s="35" t="s">
        <v>93</v>
      </c>
      <c r="F99" s="37" t="s">
        <v>541</v>
      </c>
      <c r="G99" s="37" t="s">
        <v>542</v>
      </c>
      <c r="H99" s="37" t="s">
        <v>167</v>
      </c>
      <c r="I99" s="37" t="s">
        <v>167</v>
      </c>
      <c r="J99" s="37" t="s">
        <v>523</v>
      </c>
      <c r="K99" s="37" t="s">
        <v>167</v>
      </c>
      <c r="L99" s="35" t="s">
        <v>520</v>
      </c>
      <c r="M99" s="37" t="s">
        <v>521</v>
      </c>
      <c r="N99" s="37"/>
      <c r="O99" s="39" t="s">
        <v>449</v>
      </c>
      <c r="P99" s="37" t="s">
        <v>420</v>
      </c>
      <c r="Q99" s="37" t="s">
        <v>204</v>
      </c>
      <c r="R99" s="49" t="s">
        <v>343</v>
      </c>
      <c r="S99" s="37"/>
      <c r="T99" s="49" t="s">
        <v>343</v>
      </c>
      <c r="U99" s="37" t="s">
        <v>320</v>
      </c>
    </row>
    <row r="100" spans="1:21" ht="183.75" customHeight="1" x14ac:dyDescent="0.3">
      <c r="A100" s="38" t="s">
        <v>132</v>
      </c>
      <c r="B100" s="37" t="s">
        <v>45</v>
      </c>
      <c r="C100" s="37" t="s">
        <v>92</v>
      </c>
      <c r="D100" s="37" t="s">
        <v>181</v>
      </c>
      <c r="E100" s="35" t="s">
        <v>93</v>
      </c>
      <c r="F100" s="37" t="s">
        <v>490</v>
      </c>
      <c r="G100" s="37" t="s">
        <v>491</v>
      </c>
      <c r="H100" s="37" t="s">
        <v>167</v>
      </c>
      <c r="I100" s="37" t="s">
        <v>167</v>
      </c>
      <c r="J100" s="37" t="s">
        <v>523</v>
      </c>
      <c r="K100" s="37" t="s">
        <v>167</v>
      </c>
      <c r="L100" s="35" t="s">
        <v>520</v>
      </c>
      <c r="M100" s="37" t="s">
        <v>521</v>
      </c>
      <c r="N100" s="37"/>
      <c r="O100" s="39" t="s">
        <v>449</v>
      </c>
      <c r="P100" s="37" t="s">
        <v>420</v>
      </c>
      <c r="Q100" s="37" t="s">
        <v>204</v>
      </c>
      <c r="R100" s="49" t="s">
        <v>343</v>
      </c>
      <c r="S100" s="37"/>
      <c r="T100" s="49" t="s">
        <v>344</v>
      </c>
      <c r="U100" s="37" t="s">
        <v>320</v>
      </c>
    </row>
    <row r="101" spans="1:21" ht="183.75" customHeight="1" x14ac:dyDescent="0.3">
      <c r="A101" s="38" t="s">
        <v>132</v>
      </c>
      <c r="B101" s="37" t="s">
        <v>45</v>
      </c>
      <c r="C101" s="37" t="s">
        <v>92</v>
      </c>
      <c r="D101" s="37" t="s">
        <v>181</v>
      </c>
      <c r="E101" s="35" t="s">
        <v>93</v>
      </c>
      <c r="F101" s="37" t="s">
        <v>490</v>
      </c>
      <c r="G101" s="37" t="s">
        <v>492</v>
      </c>
      <c r="H101" s="37" t="s">
        <v>167</v>
      </c>
      <c r="I101" s="37" t="s">
        <v>167</v>
      </c>
      <c r="J101" s="37" t="s">
        <v>523</v>
      </c>
      <c r="K101" s="37" t="s">
        <v>167</v>
      </c>
      <c r="L101" s="35" t="s">
        <v>520</v>
      </c>
      <c r="M101" s="37" t="s">
        <v>521</v>
      </c>
      <c r="N101" s="37"/>
      <c r="O101" s="39" t="s">
        <v>449</v>
      </c>
      <c r="P101" s="37" t="s">
        <v>420</v>
      </c>
      <c r="Q101" s="37" t="s">
        <v>204</v>
      </c>
      <c r="R101" s="49" t="s">
        <v>343</v>
      </c>
      <c r="S101" s="37"/>
      <c r="T101" s="49" t="s">
        <v>345</v>
      </c>
      <c r="U101" s="37" t="s">
        <v>320</v>
      </c>
    </row>
    <row r="102" spans="1:21" ht="183.75" customHeight="1" x14ac:dyDescent="0.3">
      <c r="A102" s="38" t="s">
        <v>132</v>
      </c>
      <c r="B102" s="37" t="s">
        <v>45</v>
      </c>
      <c r="C102" s="37" t="s">
        <v>92</v>
      </c>
      <c r="D102" s="37" t="s">
        <v>181</v>
      </c>
      <c r="E102" s="35" t="s">
        <v>93</v>
      </c>
      <c r="F102" s="37" t="s">
        <v>490</v>
      </c>
      <c r="G102" s="37" t="s">
        <v>493</v>
      </c>
      <c r="H102" s="37" t="s">
        <v>167</v>
      </c>
      <c r="I102" s="37" t="s">
        <v>167</v>
      </c>
      <c r="J102" s="37" t="s">
        <v>523</v>
      </c>
      <c r="K102" s="37" t="s">
        <v>167</v>
      </c>
      <c r="L102" s="35" t="s">
        <v>520</v>
      </c>
      <c r="M102" s="37" t="s">
        <v>521</v>
      </c>
      <c r="N102" s="37"/>
      <c r="O102" s="39" t="s">
        <v>449</v>
      </c>
      <c r="P102" s="37" t="s">
        <v>420</v>
      </c>
      <c r="Q102" s="37" t="s">
        <v>204</v>
      </c>
      <c r="R102" s="49" t="s">
        <v>343</v>
      </c>
      <c r="S102" s="37"/>
      <c r="T102" s="49" t="s">
        <v>346</v>
      </c>
      <c r="U102" s="37" t="s">
        <v>320</v>
      </c>
    </row>
    <row r="103" spans="1:21" ht="183.75" customHeight="1" x14ac:dyDescent="0.3">
      <c r="A103" s="38" t="s">
        <v>132</v>
      </c>
      <c r="B103" s="37" t="s">
        <v>45</v>
      </c>
      <c r="C103" s="37" t="s">
        <v>92</v>
      </c>
      <c r="D103" s="37" t="s">
        <v>181</v>
      </c>
      <c r="E103" s="35" t="s">
        <v>93</v>
      </c>
      <c r="F103" s="37" t="s">
        <v>490</v>
      </c>
      <c r="G103" s="37" t="s">
        <v>494</v>
      </c>
      <c r="H103" s="37" t="s">
        <v>167</v>
      </c>
      <c r="I103" s="37" t="s">
        <v>167</v>
      </c>
      <c r="J103" s="37" t="s">
        <v>523</v>
      </c>
      <c r="K103" s="37" t="s">
        <v>167</v>
      </c>
      <c r="L103" s="35" t="s">
        <v>520</v>
      </c>
      <c r="M103" s="37" t="s">
        <v>521</v>
      </c>
      <c r="N103" s="37"/>
      <c r="O103" s="39" t="s">
        <v>449</v>
      </c>
      <c r="P103" s="37" t="s">
        <v>420</v>
      </c>
      <c r="Q103" s="37" t="s">
        <v>204</v>
      </c>
      <c r="R103" s="49" t="s">
        <v>343</v>
      </c>
      <c r="S103" s="37"/>
      <c r="T103" s="49" t="s">
        <v>347</v>
      </c>
      <c r="U103" s="37" t="s">
        <v>320</v>
      </c>
    </row>
    <row r="104" spans="1:21" ht="183.75" customHeight="1" x14ac:dyDescent="0.3">
      <c r="A104" s="38" t="s">
        <v>132</v>
      </c>
      <c r="B104" s="37" t="s">
        <v>45</v>
      </c>
      <c r="C104" s="37" t="s">
        <v>92</v>
      </c>
      <c r="D104" s="37" t="s">
        <v>181</v>
      </c>
      <c r="E104" s="35" t="s">
        <v>93</v>
      </c>
      <c r="F104" s="37" t="s">
        <v>490</v>
      </c>
      <c r="G104" s="37" t="s">
        <v>495</v>
      </c>
      <c r="H104" s="37" t="s">
        <v>167</v>
      </c>
      <c r="I104" s="37" t="s">
        <v>167</v>
      </c>
      <c r="J104" s="37" t="s">
        <v>523</v>
      </c>
      <c r="K104" s="37" t="s">
        <v>167</v>
      </c>
      <c r="L104" s="35" t="s">
        <v>520</v>
      </c>
      <c r="M104" s="37" t="s">
        <v>521</v>
      </c>
      <c r="N104" s="37"/>
      <c r="O104" s="39" t="s">
        <v>449</v>
      </c>
      <c r="P104" s="37" t="s">
        <v>420</v>
      </c>
      <c r="Q104" s="37" t="s">
        <v>204</v>
      </c>
      <c r="R104" s="49" t="s">
        <v>343</v>
      </c>
      <c r="S104" s="37"/>
      <c r="T104" s="49" t="s">
        <v>348</v>
      </c>
      <c r="U104" s="37" t="s">
        <v>320</v>
      </c>
    </row>
    <row r="105" spans="1:21" ht="183.75" customHeight="1" x14ac:dyDescent="0.3">
      <c r="A105" s="38" t="s">
        <v>132</v>
      </c>
      <c r="B105" s="37" t="s">
        <v>45</v>
      </c>
      <c r="C105" s="37" t="s">
        <v>92</v>
      </c>
      <c r="D105" s="37" t="s">
        <v>181</v>
      </c>
      <c r="E105" s="35" t="s">
        <v>93</v>
      </c>
      <c r="F105" s="37" t="s">
        <v>490</v>
      </c>
      <c r="G105" s="37" t="s">
        <v>496</v>
      </c>
      <c r="H105" s="37" t="s">
        <v>167</v>
      </c>
      <c r="I105" s="37" t="s">
        <v>167</v>
      </c>
      <c r="J105" s="37" t="s">
        <v>523</v>
      </c>
      <c r="K105" s="37" t="s">
        <v>167</v>
      </c>
      <c r="L105" s="35" t="s">
        <v>520</v>
      </c>
      <c r="M105" s="37" t="s">
        <v>521</v>
      </c>
      <c r="N105" s="37"/>
      <c r="O105" s="39" t="s">
        <v>449</v>
      </c>
      <c r="P105" s="37" t="s">
        <v>420</v>
      </c>
      <c r="Q105" s="37" t="s">
        <v>204</v>
      </c>
      <c r="R105" s="49" t="s">
        <v>343</v>
      </c>
      <c r="S105" s="37"/>
      <c r="T105" s="49" t="s">
        <v>349</v>
      </c>
      <c r="U105" s="37" t="s">
        <v>320</v>
      </c>
    </row>
    <row r="106" spans="1:21" ht="183.75" customHeight="1" x14ac:dyDescent="0.3">
      <c r="A106" s="38" t="s">
        <v>132</v>
      </c>
      <c r="B106" s="37" t="s">
        <v>45</v>
      </c>
      <c r="C106" s="37" t="s">
        <v>92</v>
      </c>
      <c r="D106" s="37" t="s">
        <v>181</v>
      </c>
      <c r="E106" s="35" t="s">
        <v>93</v>
      </c>
      <c r="F106" s="37" t="s">
        <v>490</v>
      </c>
      <c r="G106" s="37" t="s">
        <v>497</v>
      </c>
      <c r="H106" s="37" t="s">
        <v>167</v>
      </c>
      <c r="I106" s="37" t="s">
        <v>167</v>
      </c>
      <c r="J106" s="37" t="s">
        <v>523</v>
      </c>
      <c r="K106" s="37" t="s">
        <v>167</v>
      </c>
      <c r="L106" s="35" t="s">
        <v>520</v>
      </c>
      <c r="M106" s="37" t="s">
        <v>521</v>
      </c>
      <c r="N106" s="37"/>
      <c r="O106" s="39" t="s">
        <v>449</v>
      </c>
      <c r="P106" s="37" t="s">
        <v>420</v>
      </c>
      <c r="Q106" s="37" t="s">
        <v>204</v>
      </c>
      <c r="R106" s="49" t="s">
        <v>343</v>
      </c>
      <c r="S106" s="37"/>
      <c r="T106" s="49" t="s">
        <v>350</v>
      </c>
      <c r="U106" s="37" t="s">
        <v>320</v>
      </c>
    </row>
    <row r="107" spans="1:21" ht="183.75" customHeight="1" x14ac:dyDescent="0.3">
      <c r="A107" s="38" t="s">
        <v>132</v>
      </c>
      <c r="B107" s="37" t="s">
        <v>45</v>
      </c>
      <c r="C107" s="37" t="s">
        <v>92</v>
      </c>
      <c r="D107" s="37" t="s">
        <v>181</v>
      </c>
      <c r="E107" s="35" t="s">
        <v>93</v>
      </c>
      <c r="F107" s="37" t="s">
        <v>490</v>
      </c>
      <c r="G107" s="37" t="s">
        <v>498</v>
      </c>
      <c r="H107" s="37" t="s">
        <v>167</v>
      </c>
      <c r="I107" s="37" t="s">
        <v>167</v>
      </c>
      <c r="J107" s="37" t="s">
        <v>523</v>
      </c>
      <c r="K107" s="37" t="s">
        <v>167</v>
      </c>
      <c r="L107" s="35" t="s">
        <v>520</v>
      </c>
      <c r="M107" s="37" t="s">
        <v>521</v>
      </c>
      <c r="N107" s="37"/>
      <c r="O107" s="39" t="s">
        <v>449</v>
      </c>
      <c r="P107" s="37" t="s">
        <v>420</v>
      </c>
      <c r="Q107" s="37" t="s">
        <v>204</v>
      </c>
      <c r="R107" s="49" t="s">
        <v>343</v>
      </c>
      <c r="S107" s="37"/>
      <c r="T107" s="49" t="s">
        <v>352</v>
      </c>
      <c r="U107" s="37" t="s">
        <v>320</v>
      </c>
    </row>
    <row r="108" spans="1:21" ht="183.75" customHeight="1" x14ac:dyDescent="0.3">
      <c r="A108" s="38" t="s">
        <v>132</v>
      </c>
      <c r="B108" s="37" t="s">
        <v>45</v>
      </c>
      <c r="C108" s="37" t="s">
        <v>92</v>
      </c>
      <c r="D108" s="37" t="s">
        <v>181</v>
      </c>
      <c r="E108" s="35" t="s">
        <v>93</v>
      </c>
      <c r="F108" s="37" t="s">
        <v>490</v>
      </c>
      <c r="G108" s="37" t="s">
        <v>499</v>
      </c>
      <c r="H108" s="37" t="s">
        <v>167</v>
      </c>
      <c r="I108" s="37" t="s">
        <v>167</v>
      </c>
      <c r="J108" s="37" t="s">
        <v>523</v>
      </c>
      <c r="K108" s="37" t="s">
        <v>167</v>
      </c>
      <c r="L108" s="35" t="s">
        <v>520</v>
      </c>
      <c r="M108" s="37" t="s">
        <v>521</v>
      </c>
      <c r="N108" s="37"/>
      <c r="O108" s="39" t="s">
        <v>449</v>
      </c>
      <c r="P108" s="37" t="s">
        <v>420</v>
      </c>
      <c r="Q108" s="37" t="s">
        <v>204</v>
      </c>
      <c r="R108" s="49" t="s">
        <v>343</v>
      </c>
      <c r="S108" s="37"/>
      <c r="T108" s="49" t="s">
        <v>351</v>
      </c>
      <c r="U108" s="37" t="s">
        <v>320</v>
      </c>
    </row>
    <row r="109" spans="1:21" ht="183.75" customHeight="1" x14ac:dyDescent="0.3">
      <c r="A109" s="38" t="s">
        <v>132</v>
      </c>
      <c r="B109" s="37" t="s">
        <v>45</v>
      </c>
      <c r="C109" s="37" t="s">
        <v>92</v>
      </c>
      <c r="D109" s="37" t="s">
        <v>181</v>
      </c>
      <c r="E109" s="35" t="s">
        <v>93</v>
      </c>
      <c r="F109" s="37" t="s">
        <v>490</v>
      </c>
      <c r="G109" s="37" t="s">
        <v>500</v>
      </c>
      <c r="H109" s="37" t="s">
        <v>167</v>
      </c>
      <c r="I109" s="37" t="s">
        <v>167</v>
      </c>
      <c r="J109" s="37" t="s">
        <v>523</v>
      </c>
      <c r="K109" s="37" t="s">
        <v>167</v>
      </c>
      <c r="L109" s="35" t="s">
        <v>520</v>
      </c>
      <c r="M109" s="37" t="s">
        <v>521</v>
      </c>
      <c r="N109" s="37"/>
      <c r="O109" s="39" t="s">
        <v>449</v>
      </c>
      <c r="P109" s="37" t="s">
        <v>420</v>
      </c>
      <c r="Q109" s="37" t="s">
        <v>204</v>
      </c>
      <c r="R109" s="49" t="s">
        <v>343</v>
      </c>
      <c r="S109" s="37"/>
      <c r="T109" s="49" t="s">
        <v>353</v>
      </c>
      <c r="U109" s="37" t="s">
        <v>320</v>
      </c>
    </row>
    <row r="110" spans="1:21" ht="183.75" customHeight="1" x14ac:dyDescent="0.3">
      <c r="A110" s="38" t="s">
        <v>132</v>
      </c>
      <c r="B110" s="37" t="s">
        <v>45</v>
      </c>
      <c r="C110" s="37" t="s">
        <v>92</v>
      </c>
      <c r="D110" s="37" t="s">
        <v>181</v>
      </c>
      <c r="E110" s="35" t="s">
        <v>93</v>
      </c>
      <c r="F110" s="37" t="s">
        <v>490</v>
      </c>
      <c r="G110" s="37" t="s">
        <v>501</v>
      </c>
      <c r="H110" s="37" t="s">
        <v>167</v>
      </c>
      <c r="I110" s="37" t="s">
        <v>167</v>
      </c>
      <c r="J110" s="37" t="s">
        <v>523</v>
      </c>
      <c r="K110" s="37" t="s">
        <v>167</v>
      </c>
      <c r="L110" s="35" t="s">
        <v>520</v>
      </c>
      <c r="M110" s="37" t="s">
        <v>521</v>
      </c>
      <c r="N110" s="37"/>
      <c r="O110" s="39" t="s">
        <v>449</v>
      </c>
      <c r="P110" s="37" t="s">
        <v>420</v>
      </c>
      <c r="Q110" s="37" t="s">
        <v>204</v>
      </c>
      <c r="R110" s="49" t="s">
        <v>343</v>
      </c>
      <c r="S110" s="37"/>
      <c r="T110" s="49" t="s">
        <v>354</v>
      </c>
      <c r="U110" s="37" t="s">
        <v>320</v>
      </c>
    </row>
    <row r="111" spans="1:21" ht="180" customHeight="1" x14ac:dyDescent="0.3">
      <c r="A111" s="38" t="s">
        <v>132</v>
      </c>
      <c r="B111" s="37" t="s">
        <v>45</v>
      </c>
      <c r="C111" s="37" t="s">
        <v>92</v>
      </c>
      <c r="D111" s="37" t="s">
        <v>181</v>
      </c>
      <c r="E111" s="35" t="s">
        <v>93</v>
      </c>
      <c r="F111" s="37" t="s">
        <v>490</v>
      </c>
      <c r="G111" s="37" t="s">
        <v>502</v>
      </c>
      <c r="H111" s="37" t="s">
        <v>167</v>
      </c>
      <c r="I111" s="37" t="s">
        <v>167</v>
      </c>
      <c r="J111" s="37" t="s">
        <v>523</v>
      </c>
      <c r="K111" s="37" t="s">
        <v>167</v>
      </c>
      <c r="L111" s="35" t="s">
        <v>520</v>
      </c>
      <c r="M111" s="37" t="s">
        <v>521</v>
      </c>
      <c r="N111" s="37"/>
      <c r="O111" s="39" t="s">
        <v>449</v>
      </c>
      <c r="P111" s="37" t="s">
        <v>420</v>
      </c>
      <c r="Q111" s="37" t="s">
        <v>204</v>
      </c>
      <c r="R111" s="49" t="s">
        <v>343</v>
      </c>
      <c r="S111" s="37"/>
      <c r="T111" s="49" t="s">
        <v>355</v>
      </c>
      <c r="U111" s="37" t="s">
        <v>320</v>
      </c>
    </row>
    <row r="112" spans="1:21" ht="180" customHeight="1" x14ac:dyDescent="0.3">
      <c r="A112" s="38" t="s">
        <v>150</v>
      </c>
      <c r="B112" s="37" t="s">
        <v>45</v>
      </c>
      <c r="C112" s="37" t="s">
        <v>92</v>
      </c>
      <c r="D112" s="37" t="s">
        <v>181</v>
      </c>
      <c r="E112" s="35" t="s">
        <v>93</v>
      </c>
      <c r="F112" s="37" t="s">
        <v>541</v>
      </c>
      <c r="G112" s="37" t="s">
        <v>542</v>
      </c>
      <c r="H112" s="37" t="s">
        <v>167</v>
      </c>
      <c r="I112" s="37" t="s">
        <v>167</v>
      </c>
      <c r="J112" s="37" t="s">
        <v>523</v>
      </c>
      <c r="K112" s="37" t="s">
        <v>167</v>
      </c>
      <c r="L112" s="35" t="s">
        <v>520</v>
      </c>
      <c r="M112" s="37" t="s">
        <v>521</v>
      </c>
      <c r="N112" s="37"/>
      <c r="O112" s="39" t="s">
        <v>449</v>
      </c>
      <c r="P112" s="37" t="s">
        <v>420</v>
      </c>
      <c r="Q112" s="37" t="s">
        <v>204</v>
      </c>
      <c r="R112" s="74" t="s">
        <v>404</v>
      </c>
      <c r="S112" s="37"/>
      <c r="T112" s="37"/>
      <c r="U112" s="37"/>
    </row>
    <row r="113" spans="1:21" s="62" customFormat="1" ht="180" customHeight="1" x14ac:dyDescent="0.3">
      <c r="A113" s="38" t="s">
        <v>440</v>
      </c>
      <c r="B113" s="37" t="s">
        <v>45</v>
      </c>
      <c r="C113" s="37" t="s">
        <v>92</v>
      </c>
      <c r="D113" s="37" t="s">
        <v>181</v>
      </c>
      <c r="E113" s="35" t="s">
        <v>93</v>
      </c>
      <c r="F113" s="37" t="s">
        <v>541</v>
      </c>
      <c r="G113" s="37" t="s">
        <v>542</v>
      </c>
      <c r="H113" s="37" t="s">
        <v>167</v>
      </c>
      <c r="I113" s="37" t="s">
        <v>167</v>
      </c>
      <c r="J113" s="37" t="s">
        <v>523</v>
      </c>
      <c r="K113" s="37" t="s">
        <v>167</v>
      </c>
      <c r="L113" s="35" t="s">
        <v>520</v>
      </c>
      <c r="M113" s="37" t="s">
        <v>521</v>
      </c>
      <c r="N113" s="37"/>
      <c r="O113" s="39" t="s">
        <v>449</v>
      </c>
      <c r="P113" s="37" t="s">
        <v>420</v>
      </c>
      <c r="Q113" s="37" t="s">
        <v>204</v>
      </c>
      <c r="R113" s="78" t="s">
        <v>390</v>
      </c>
      <c r="S113" s="37"/>
      <c r="T113" s="37"/>
      <c r="U113" s="37"/>
    </row>
    <row r="114" spans="1:21" s="62" customFormat="1" ht="180" customHeight="1" x14ac:dyDescent="0.3">
      <c r="A114" s="38" t="s">
        <v>155</v>
      </c>
      <c r="B114" s="37" t="s">
        <v>45</v>
      </c>
      <c r="C114" s="37" t="s">
        <v>92</v>
      </c>
      <c r="D114" s="37" t="s">
        <v>178</v>
      </c>
      <c r="E114" s="35" t="s">
        <v>90</v>
      </c>
      <c r="F114" s="37" t="s">
        <v>479</v>
      </c>
      <c r="G114" s="37" t="s">
        <v>447</v>
      </c>
      <c r="H114" s="37" t="s">
        <v>167</v>
      </c>
      <c r="I114" s="37" t="s">
        <v>167</v>
      </c>
      <c r="J114" s="37" t="s">
        <v>523</v>
      </c>
      <c r="K114" s="37" t="s">
        <v>167</v>
      </c>
      <c r="L114" s="35" t="s">
        <v>520</v>
      </c>
      <c r="M114" s="37" t="s">
        <v>521</v>
      </c>
      <c r="N114" s="37"/>
      <c r="O114" s="39" t="s">
        <v>449</v>
      </c>
      <c r="P114" s="37" t="s">
        <v>420</v>
      </c>
      <c r="Q114" s="37" t="s">
        <v>204</v>
      </c>
      <c r="R114" s="76" t="s">
        <v>370</v>
      </c>
      <c r="S114" s="37"/>
      <c r="T114" s="37"/>
      <c r="U114" s="37"/>
    </row>
    <row r="115" spans="1:21" ht="169.5" hidden="1" customHeight="1" x14ac:dyDescent="0.3">
      <c r="A115" s="38" t="s">
        <v>61</v>
      </c>
      <c r="B115" s="37" t="s">
        <v>60</v>
      </c>
      <c r="C115" s="37" t="s">
        <v>52</v>
      </c>
      <c r="D115" s="35" t="s">
        <v>241</v>
      </c>
      <c r="E115" s="35" t="s">
        <v>470</v>
      </c>
      <c r="F115" s="37" t="s">
        <v>525</v>
      </c>
      <c r="G115" s="35" t="s">
        <v>49</v>
      </c>
      <c r="H115" s="37" t="s">
        <v>196</v>
      </c>
      <c r="I115" s="37" t="s">
        <v>167</v>
      </c>
      <c r="J115" s="37" t="s">
        <v>167</v>
      </c>
      <c r="K115" s="37" t="s">
        <v>167</v>
      </c>
      <c r="L115" s="37" t="s">
        <v>522</v>
      </c>
      <c r="M115" s="37" t="s">
        <v>521</v>
      </c>
      <c r="N115" s="37"/>
      <c r="O115" s="39" t="s">
        <v>449</v>
      </c>
      <c r="P115" s="37" t="s">
        <v>420</v>
      </c>
      <c r="Q115" s="37" t="s">
        <v>205</v>
      </c>
      <c r="R115" s="49" t="s">
        <v>319</v>
      </c>
      <c r="S115" s="37"/>
      <c r="T115" s="49" t="s">
        <v>319</v>
      </c>
      <c r="U115" s="37" t="s">
        <v>320</v>
      </c>
    </row>
    <row r="116" spans="1:21" ht="169.5" hidden="1" customHeight="1" x14ac:dyDescent="0.3">
      <c r="A116" s="38" t="s">
        <v>61</v>
      </c>
      <c r="B116" s="37" t="s">
        <v>60</v>
      </c>
      <c r="C116" s="37" t="s">
        <v>52</v>
      </c>
      <c r="D116" s="35" t="s">
        <v>241</v>
      </c>
      <c r="E116" s="35" t="s">
        <v>470</v>
      </c>
      <c r="F116" s="37" t="s">
        <v>525</v>
      </c>
      <c r="G116" s="35" t="s">
        <v>49</v>
      </c>
      <c r="H116" s="37" t="s">
        <v>196</v>
      </c>
      <c r="I116" s="37" t="s">
        <v>167</v>
      </c>
      <c r="J116" s="37" t="s">
        <v>167</v>
      </c>
      <c r="K116" s="37" t="s">
        <v>167</v>
      </c>
      <c r="L116" s="37" t="s">
        <v>522</v>
      </c>
      <c r="M116" s="37" t="s">
        <v>521</v>
      </c>
      <c r="N116" s="37"/>
      <c r="O116" s="39" t="s">
        <v>449</v>
      </c>
      <c r="P116" s="37" t="s">
        <v>420</v>
      </c>
      <c r="Q116" s="37" t="s">
        <v>205</v>
      </c>
      <c r="R116" s="57" t="s">
        <v>250</v>
      </c>
      <c r="S116" s="37"/>
      <c r="T116" s="49" t="s">
        <v>319</v>
      </c>
      <c r="U116" s="37" t="s">
        <v>320</v>
      </c>
    </row>
    <row r="117" spans="1:21" ht="169.5" hidden="1" customHeight="1" x14ac:dyDescent="0.3">
      <c r="A117" s="38" t="s">
        <v>61</v>
      </c>
      <c r="B117" s="37" t="s">
        <v>60</v>
      </c>
      <c r="C117" s="37" t="s">
        <v>52</v>
      </c>
      <c r="D117" s="35" t="s">
        <v>241</v>
      </c>
      <c r="E117" s="35" t="s">
        <v>470</v>
      </c>
      <c r="F117" s="37" t="s">
        <v>525</v>
      </c>
      <c r="G117" s="35" t="s">
        <v>49</v>
      </c>
      <c r="H117" s="37" t="s">
        <v>196</v>
      </c>
      <c r="I117" s="37" t="s">
        <v>167</v>
      </c>
      <c r="J117" s="37" t="s">
        <v>167</v>
      </c>
      <c r="K117" s="37" t="s">
        <v>167</v>
      </c>
      <c r="L117" s="37" t="s">
        <v>522</v>
      </c>
      <c r="M117" s="37" t="s">
        <v>521</v>
      </c>
      <c r="N117" s="37"/>
      <c r="O117" s="39" t="s">
        <v>449</v>
      </c>
      <c r="P117" s="37" t="s">
        <v>420</v>
      </c>
      <c r="Q117" s="37" t="s">
        <v>205</v>
      </c>
      <c r="R117" s="57" t="s">
        <v>251</v>
      </c>
      <c r="S117" s="37"/>
      <c r="T117" s="49" t="s">
        <v>319</v>
      </c>
      <c r="U117" s="37" t="s">
        <v>320</v>
      </c>
    </row>
    <row r="118" spans="1:21" ht="146.25" hidden="1" customHeight="1" x14ac:dyDescent="0.3">
      <c r="A118" s="38" t="s">
        <v>53</v>
      </c>
      <c r="B118" s="37" t="s">
        <v>60</v>
      </c>
      <c r="C118" s="37" t="s">
        <v>52</v>
      </c>
      <c r="D118" s="37" t="s">
        <v>240</v>
      </c>
      <c r="E118" s="15" t="s">
        <v>472</v>
      </c>
      <c r="F118" s="41" t="s">
        <v>471</v>
      </c>
      <c r="G118" s="15" t="s">
        <v>175</v>
      </c>
      <c r="H118" s="37" t="s">
        <v>196</v>
      </c>
      <c r="I118" s="15" t="s">
        <v>167</v>
      </c>
      <c r="J118" s="37" t="s">
        <v>167</v>
      </c>
      <c r="K118" s="37" t="s">
        <v>167</v>
      </c>
      <c r="L118" s="37" t="s">
        <v>522</v>
      </c>
      <c r="M118" s="37" t="s">
        <v>521</v>
      </c>
      <c r="N118" s="37"/>
      <c r="O118" s="39" t="s">
        <v>449</v>
      </c>
      <c r="P118" s="37" t="s">
        <v>420</v>
      </c>
      <c r="Q118" s="37" t="s">
        <v>205</v>
      </c>
      <c r="R118" s="57" t="s">
        <v>252</v>
      </c>
      <c r="S118" s="37"/>
      <c r="T118" s="47"/>
      <c r="U118" s="47"/>
    </row>
    <row r="119" spans="1:21" ht="146.25" hidden="1" customHeight="1" x14ac:dyDescent="0.3">
      <c r="A119" s="38" t="s">
        <v>53</v>
      </c>
      <c r="B119" s="37" t="s">
        <v>60</v>
      </c>
      <c r="C119" s="37" t="s">
        <v>52</v>
      </c>
      <c r="D119" s="37" t="s">
        <v>240</v>
      </c>
      <c r="E119" s="15" t="s">
        <v>472</v>
      </c>
      <c r="F119" s="41" t="s">
        <v>471</v>
      </c>
      <c r="G119" s="15" t="s">
        <v>175</v>
      </c>
      <c r="H119" s="37" t="s">
        <v>196</v>
      </c>
      <c r="I119" s="15" t="s">
        <v>167</v>
      </c>
      <c r="J119" s="37" t="s">
        <v>167</v>
      </c>
      <c r="K119" s="37" t="s">
        <v>167</v>
      </c>
      <c r="L119" s="37" t="s">
        <v>522</v>
      </c>
      <c r="M119" s="37" t="s">
        <v>521</v>
      </c>
      <c r="N119" s="37"/>
      <c r="O119" s="39" t="s">
        <v>449</v>
      </c>
      <c r="P119" s="37" t="s">
        <v>420</v>
      </c>
      <c r="Q119" s="37" t="s">
        <v>205</v>
      </c>
      <c r="R119" s="57" t="s">
        <v>253</v>
      </c>
      <c r="S119" s="37"/>
      <c r="T119" s="47"/>
      <c r="U119" s="47"/>
    </row>
    <row r="120" spans="1:21" ht="146.25" hidden="1" customHeight="1" x14ac:dyDescent="0.3">
      <c r="A120" s="38" t="s">
        <v>53</v>
      </c>
      <c r="B120" s="37" t="s">
        <v>60</v>
      </c>
      <c r="C120" s="37" t="s">
        <v>52</v>
      </c>
      <c r="D120" s="37" t="s">
        <v>240</v>
      </c>
      <c r="E120" s="15" t="s">
        <v>472</v>
      </c>
      <c r="F120" s="41" t="s">
        <v>471</v>
      </c>
      <c r="G120" s="15" t="s">
        <v>175</v>
      </c>
      <c r="H120" s="37" t="s">
        <v>196</v>
      </c>
      <c r="I120" s="15" t="s">
        <v>167</v>
      </c>
      <c r="J120" s="37" t="s">
        <v>167</v>
      </c>
      <c r="K120" s="37" t="s">
        <v>167</v>
      </c>
      <c r="L120" s="37" t="s">
        <v>522</v>
      </c>
      <c r="M120" s="37" t="s">
        <v>521</v>
      </c>
      <c r="N120" s="37"/>
      <c r="O120" s="39" t="s">
        <v>449</v>
      </c>
      <c r="P120" s="37" t="s">
        <v>420</v>
      </c>
      <c r="Q120" s="37" t="s">
        <v>205</v>
      </c>
      <c r="R120" s="57" t="s">
        <v>254</v>
      </c>
      <c r="S120" s="37"/>
      <c r="T120" s="47"/>
      <c r="U120" s="47"/>
    </row>
    <row r="121" spans="1:21" ht="144.75" hidden="1" customHeight="1" x14ac:dyDescent="0.3">
      <c r="A121" s="38" t="s">
        <v>53</v>
      </c>
      <c r="B121" s="37" t="s">
        <v>60</v>
      </c>
      <c r="C121" s="37" t="s">
        <v>52</v>
      </c>
      <c r="D121" s="37" t="s">
        <v>240</v>
      </c>
      <c r="E121" s="15" t="s">
        <v>472</v>
      </c>
      <c r="F121" s="41" t="s">
        <v>471</v>
      </c>
      <c r="G121" s="15" t="s">
        <v>175</v>
      </c>
      <c r="H121" s="37" t="s">
        <v>196</v>
      </c>
      <c r="I121" s="15" t="s">
        <v>167</v>
      </c>
      <c r="J121" s="37" t="s">
        <v>167</v>
      </c>
      <c r="K121" s="37" t="s">
        <v>167</v>
      </c>
      <c r="L121" s="37" t="s">
        <v>522</v>
      </c>
      <c r="M121" s="37" t="s">
        <v>521</v>
      </c>
      <c r="N121" s="37"/>
      <c r="O121" s="39" t="s">
        <v>449</v>
      </c>
      <c r="P121" s="37" t="s">
        <v>420</v>
      </c>
      <c r="Q121" s="37" t="s">
        <v>205</v>
      </c>
      <c r="R121" s="57" t="s">
        <v>255</v>
      </c>
      <c r="S121" s="37"/>
      <c r="T121" s="47"/>
      <c r="U121" s="47"/>
    </row>
    <row r="122" spans="1:21" ht="144.75" hidden="1" customHeight="1" x14ac:dyDescent="0.3">
      <c r="A122" s="38" t="s">
        <v>176</v>
      </c>
      <c r="B122" s="37" t="s">
        <v>60</v>
      </c>
      <c r="C122" s="37" t="s">
        <v>52</v>
      </c>
      <c r="D122" s="35" t="s">
        <v>220</v>
      </c>
      <c r="E122" s="35" t="s">
        <v>470</v>
      </c>
      <c r="F122" s="35" t="s">
        <v>432</v>
      </c>
      <c r="G122" s="37" t="s">
        <v>189</v>
      </c>
      <c r="H122" s="37" t="s">
        <v>196</v>
      </c>
      <c r="I122" s="37" t="s">
        <v>167</v>
      </c>
      <c r="J122" s="37" t="s">
        <v>167</v>
      </c>
      <c r="K122" s="37" t="s">
        <v>167</v>
      </c>
      <c r="L122" s="37" t="s">
        <v>522</v>
      </c>
      <c r="M122" s="37" t="s">
        <v>521</v>
      </c>
      <c r="N122" s="37"/>
      <c r="O122" s="39" t="s">
        <v>449</v>
      </c>
      <c r="P122" s="37" t="s">
        <v>420</v>
      </c>
      <c r="Q122" s="37" t="s">
        <v>205</v>
      </c>
      <c r="R122" s="57" t="s">
        <v>225</v>
      </c>
      <c r="S122" s="37"/>
      <c r="T122" s="47"/>
      <c r="U122" s="47"/>
    </row>
    <row r="123" spans="1:21" ht="144.75" hidden="1" customHeight="1" x14ac:dyDescent="0.3">
      <c r="A123" s="38" t="s">
        <v>176</v>
      </c>
      <c r="B123" s="37" t="s">
        <v>60</v>
      </c>
      <c r="C123" s="37" t="s">
        <v>52</v>
      </c>
      <c r="D123" s="35" t="s">
        <v>220</v>
      </c>
      <c r="E123" s="35" t="s">
        <v>470</v>
      </c>
      <c r="F123" s="35" t="s">
        <v>432</v>
      </c>
      <c r="G123" s="37" t="s">
        <v>189</v>
      </c>
      <c r="H123" s="37" t="s">
        <v>196</v>
      </c>
      <c r="I123" s="37" t="s">
        <v>167</v>
      </c>
      <c r="J123" s="37" t="s">
        <v>167</v>
      </c>
      <c r="K123" s="37" t="s">
        <v>167</v>
      </c>
      <c r="L123" s="37" t="s">
        <v>522</v>
      </c>
      <c r="M123" s="37" t="s">
        <v>521</v>
      </c>
      <c r="N123" s="37"/>
      <c r="O123" s="39" t="s">
        <v>449</v>
      </c>
      <c r="P123" s="37" t="s">
        <v>420</v>
      </c>
      <c r="Q123" s="37" t="s">
        <v>205</v>
      </c>
      <c r="R123" s="57" t="s">
        <v>256</v>
      </c>
      <c r="S123" s="37"/>
      <c r="T123" s="47"/>
      <c r="U123" s="47"/>
    </row>
    <row r="124" spans="1:21" ht="149.25" hidden="1" customHeight="1" x14ac:dyDescent="0.3">
      <c r="A124" s="38" t="s">
        <v>176</v>
      </c>
      <c r="B124" s="37" t="s">
        <v>60</v>
      </c>
      <c r="C124" s="37" t="s">
        <v>52</v>
      </c>
      <c r="D124" s="35" t="s">
        <v>220</v>
      </c>
      <c r="E124" s="35" t="s">
        <v>470</v>
      </c>
      <c r="F124" s="35" t="s">
        <v>432</v>
      </c>
      <c r="G124" s="37" t="s">
        <v>189</v>
      </c>
      <c r="H124" s="37" t="s">
        <v>196</v>
      </c>
      <c r="I124" s="37" t="s">
        <v>167</v>
      </c>
      <c r="J124" s="37" t="s">
        <v>167</v>
      </c>
      <c r="K124" s="37" t="s">
        <v>167</v>
      </c>
      <c r="L124" s="37" t="s">
        <v>522</v>
      </c>
      <c r="M124" s="37" t="s">
        <v>521</v>
      </c>
      <c r="N124" s="37"/>
      <c r="O124" s="39" t="s">
        <v>449</v>
      </c>
      <c r="P124" s="37" t="s">
        <v>420</v>
      </c>
      <c r="Q124" s="37" t="s">
        <v>205</v>
      </c>
      <c r="R124" s="57" t="s">
        <v>251</v>
      </c>
      <c r="S124" s="37"/>
      <c r="T124" s="47"/>
      <c r="U124" s="47"/>
    </row>
    <row r="125" spans="1:21" ht="149.25" hidden="1" customHeight="1" x14ac:dyDescent="0.3">
      <c r="A125" s="38" t="s">
        <v>161</v>
      </c>
      <c r="B125" s="37" t="s">
        <v>60</v>
      </c>
      <c r="C125" s="37" t="s">
        <v>52</v>
      </c>
      <c r="D125" s="35" t="s">
        <v>241</v>
      </c>
      <c r="E125" s="35" t="s">
        <v>463</v>
      </c>
      <c r="F125" s="35" t="s">
        <v>527</v>
      </c>
      <c r="G125" s="37" t="s">
        <v>189</v>
      </c>
      <c r="H125" s="37" t="s">
        <v>196</v>
      </c>
      <c r="I125" s="37" t="s">
        <v>167</v>
      </c>
      <c r="J125" s="37" t="s">
        <v>167</v>
      </c>
      <c r="K125" s="37" t="s">
        <v>167</v>
      </c>
      <c r="L125" s="37" t="s">
        <v>522</v>
      </c>
      <c r="M125" s="37" t="s">
        <v>521</v>
      </c>
      <c r="N125" s="37"/>
      <c r="O125" s="39" t="s">
        <v>449</v>
      </c>
      <c r="P125" s="37" t="s">
        <v>420</v>
      </c>
      <c r="Q125" s="37" t="s">
        <v>205</v>
      </c>
      <c r="R125" s="57" t="s">
        <v>226</v>
      </c>
      <c r="S125" s="37"/>
      <c r="T125" s="47"/>
      <c r="U125" s="47"/>
    </row>
    <row r="126" spans="1:21" ht="149.25" hidden="1" customHeight="1" x14ac:dyDescent="0.3">
      <c r="A126" s="38" t="s">
        <v>161</v>
      </c>
      <c r="B126" s="37" t="s">
        <v>60</v>
      </c>
      <c r="C126" s="37" t="s">
        <v>52</v>
      </c>
      <c r="D126" s="35" t="s">
        <v>241</v>
      </c>
      <c r="E126" s="35" t="s">
        <v>473</v>
      </c>
      <c r="F126" s="35" t="s">
        <v>527</v>
      </c>
      <c r="G126" s="37" t="s">
        <v>189</v>
      </c>
      <c r="H126" s="37" t="s">
        <v>196</v>
      </c>
      <c r="I126" s="37" t="s">
        <v>167</v>
      </c>
      <c r="J126" s="37" t="s">
        <v>167</v>
      </c>
      <c r="K126" s="37" t="s">
        <v>167</v>
      </c>
      <c r="L126" s="37" t="s">
        <v>522</v>
      </c>
      <c r="M126" s="37" t="s">
        <v>521</v>
      </c>
      <c r="N126" s="37"/>
      <c r="O126" s="39" t="s">
        <v>449</v>
      </c>
      <c r="P126" s="37" t="s">
        <v>420</v>
      </c>
      <c r="Q126" s="37" t="s">
        <v>205</v>
      </c>
      <c r="R126" s="57" t="s">
        <v>256</v>
      </c>
      <c r="S126" s="37"/>
      <c r="T126" s="47"/>
      <c r="U126" s="47"/>
    </row>
    <row r="127" spans="1:21" ht="141.75" hidden="1" customHeight="1" x14ac:dyDescent="0.3">
      <c r="A127" s="38" t="s">
        <v>161</v>
      </c>
      <c r="B127" s="37" t="s">
        <v>60</v>
      </c>
      <c r="C127" s="37" t="s">
        <v>52</v>
      </c>
      <c r="D127" s="35" t="s">
        <v>241</v>
      </c>
      <c r="E127" s="35" t="s">
        <v>473</v>
      </c>
      <c r="F127" s="35" t="s">
        <v>527</v>
      </c>
      <c r="G127" s="37" t="s">
        <v>189</v>
      </c>
      <c r="H127" s="37" t="s">
        <v>196</v>
      </c>
      <c r="I127" s="37" t="s">
        <v>167</v>
      </c>
      <c r="J127" s="37" t="s">
        <v>167</v>
      </c>
      <c r="K127" s="37" t="s">
        <v>167</v>
      </c>
      <c r="L127" s="37" t="s">
        <v>522</v>
      </c>
      <c r="M127" s="37" t="s">
        <v>521</v>
      </c>
      <c r="N127" s="37"/>
      <c r="O127" s="39" t="s">
        <v>449</v>
      </c>
      <c r="P127" s="37" t="s">
        <v>420</v>
      </c>
      <c r="Q127" s="37" t="s">
        <v>205</v>
      </c>
      <c r="R127" s="57" t="s">
        <v>251</v>
      </c>
      <c r="S127" s="37"/>
      <c r="T127" s="47"/>
      <c r="U127" s="47"/>
    </row>
    <row r="128" spans="1:21" ht="141.75" hidden="1" customHeight="1" x14ac:dyDescent="0.3">
      <c r="A128" s="38" t="s">
        <v>62</v>
      </c>
      <c r="B128" s="37" t="s">
        <v>60</v>
      </c>
      <c r="C128" s="37" t="s">
        <v>52</v>
      </c>
      <c r="D128" s="35" t="s">
        <v>241</v>
      </c>
      <c r="E128" s="35" t="s">
        <v>473</v>
      </c>
      <c r="F128" s="35" t="s">
        <v>527</v>
      </c>
      <c r="G128" s="37" t="s">
        <v>189</v>
      </c>
      <c r="H128" s="37" t="s">
        <v>196</v>
      </c>
      <c r="I128" s="37" t="s">
        <v>167</v>
      </c>
      <c r="J128" s="37" t="s">
        <v>167</v>
      </c>
      <c r="K128" s="37" t="s">
        <v>167</v>
      </c>
      <c r="L128" s="37" t="s">
        <v>522</v>
      </c>
      <c r="M128" s="37" t="s">
        <v>521</v>
      </c>
      <c r="N128" s="37"/>
      <c r="O128" s="39" t="s">
        <v>449</v>
      </c>
      <c r="P128" s="37" t="s">
        <v>420</v>
      </c>
      <c r="Q128" s="37" t="s">
        <v>205</v>
      </c>
      <c r="R128" s="57" t="s">
        <v>257</v>
      </c>
      <c r="S128" s="37"/>
      <c r="T128" s="65" t="s">
        <v>322</v>
      </c>
      <c r="U128" s="37" t="s">
        <v>320</v>
      </c>
    </row>
    <row r="129" spans="1:21" ht="141.75" hidden="1" customHeight="1" x14ac:dyDescent="0.3">
      <c r="A129" s="38" t="s">
        <v>62</v>
      </c>
      <c r="B129" s="37" t="s">
        <v>60</v>
      </c>
      <c r="C129" s="37" t="s">
        <v>52</v>
      </c>
      <c r="D129" s="35" t="s">
        <v>241</v>
      </c>
      <c r="E129" s="35" t="s">
        <v>473</v>
      </c>
      <c r="F129" s="35" t="s">
        <v>527</v>
      </c>
      <c r="G129" s="37" t="s">
        <v>189</v>
      </c>
      <c r="H129" s="37" t="s">
        <v>196</v>
      </c>
      <c r="I129" s="37" t="s">
        <v>167</v>
      </c>
      <c r="J129" s="37" t="s">
        <v>167</v>
      </c>
      <c r="K129" s="37" t="s">
        <v>167</v>
      </c>
      <c r="L129" s="37" t="s">
        <v>522</v>
      </c>
      <c r="M129" s="37" t="s">
        <v>521</v>
      </c>
      <c r="N129" s="37"/>
      <c r="O129" s="39" t="s">
        <v>449</v>
      </c>
      <c r="P129" s="37" t="s">
        <v>420</v>
      </c>
      <c r="Q129" s="37" t="s">
        <v>205</v>
      </c>
      <c r="R129" s="57" t="s">
        <v>256</v>
      </c>
      <c r="S129" s="37"/>
      <c r="T129" s="47"/>
      <c r="U129" s="47"/>
    </row>
    <row r="130" spans="1:21" ht="171.75" hidden="1" customHeight="1" x14ac:dyDescent="0.3">
      <c r="A130" s="38" t="s">
        <v>62</v>
      </c>
      <c r="B130" s="37" t="s">
        <v>60</v>
      </c>
      <c r="C130" s="37" t="s">
        <v>52</v>
      </c>
      <c r="D130" s="35" t="s">
        <v>241</v>
      </c>
      <c r="E130" s="35" t="s">
        <v>463</v>
      </c>
      <c r="F130" s="35" t="s">
        <v>527</v>
      </c>
      <c r="G130" s="37" t="s">
        <v>189</v>
      </c>
      <c r="H130" s="37" t="s">
        <v>196</v>
      </c>
      <c r="I130" s="37" t="s">
        <v>167</v>
      </c>
      <c r="J130" s="37" t="s">
        <v>167</v>
      </c>
      <c r="K130" s="37" t="s">
        <v>167</v>
      </c>
      <c r="L130" s="37" t="s">
        <v>522</v>
      </c>
      <c r="M130" s="37" t="s">
        <v>521</v>
      </c>
      <c r="N130" s="37"/>
      <c r="O130" s="39" t="s">
        <v>449</v>
      </c>
      <c r="P130" s="37" t="s">
        <v>420</v>
      </c>
      <c r="Q130" s="37" t="s">
        <v>205</v>
      </c>
      <c r="R130" s="57" t="s">
        <v>251</v>
      </c>
      <c r="S130" s="37"/>
      <c r="T130" s="47"/>
      <c r="U130" s="47"/>
    </row>
    <row r="131" spans="1:21" ht="171.75" hidden="1" customHeight="1" x14ac:dyDescent="0.3">
      <c r="A131" s="38" t="s">
        <v>64</v>
      </c>
      <c r="B131" s="37" t="s">
        <v>60</v>
      </c>
      <c r="C131" s="37" t="s">
        <v>54</v>
      </c>
      <c r="D131" s="35" t="s">
        <v>242</v>
      </c>
      <c r="E131" s="37" t="s">
        <v>474</v>
      </c>
      <c r="F131" s="37" t="s">
        <v>433</v>
      </c>
      <c r="G131" s="37" t="s">
        <v>98</v>
      </c>
      <c r="H131" s="37" t="s">
        <v>198</v>
      </c>
      <c r="I131" s="37" t="s">
        <v>167</v>
      </c>
      <c r="J131" s="37" t="s">
        <v>167</v>
      </c>
      <c r="K131" s="37" t="s">
        <v>167</v>
      </c>
      <c r="L131" s="37" t="s">
        <v>522</v>
      </c>
      <c r="M131" s="37" t="s">
        <v>521</v>
      </c>
      <c r="N131" s="37"/>
      <c r="O131" s="39" t="s">
        <v>449</v>
      </c>
      <c r="P131" s="37" t="s">
        <v>420</v>
      </c>
      <c r="Q131" s="37" t="s">
        <v>205</v>
      </c>
      <c r="R131" s="57" t="s">
        <v>227</v>
      </c>
      <c r="S131" s="37"/>
      <c r="T131" s="49" t="s">
        <v>330</v>
      </c>
      <c r="U131" s="37" t="s">
        <v>320</v>
      </c>
    </row>
    <row r="132" spans="1:21" ht="171.75" hidden="1" customHeight="1" x14ac:dyDescent="0.3">
      <c r="A132" s="38" t="s">
        <v>64</v>
      </c>
      <c r="B132" s="37" t="s">
        <v>60</v>
      </c>
      <c r="C132" s="37" t="s">
        <v>54</v>
      </c>
      <c r="D132" s="35" t="s">
        <v>242</v>
      </c>
      <c r="E132" s="37" t="s">
        <v>474</v>
      </c>
      <c r="F132" s="37" t="s">
        <v>433</v>
      </c>
      <c r="G132" s="37" t="s">
        <v>98</v>
      </c>
      <c r="H132" s="37" t="s">
        <v>198</v>
      </c>
      <c r="I132" s="37" t="s">
        <v>167</v>
      </c>
      <c r="J132" s="37" t="s">
        <v>167</v>
      </c>
      <c r="K132" s="37" t="s">
        <v>167</v>
      </c>
      <c r="L132" s="37" t="s">
        <v>522</v>
      </c>
      <c r="M132" s="37" t="s">
        <v>521</v>
      </c>
      <c r="N132" s="37"/>
      <c r="O132" s="39" t="s">
        <v>449</v>
      </c>
      <c r="P132" s="37" t="s">
        <v>420</v>
      </c>
      <c r="Q132" s="37" t="s">
        <v>205</v>
      </c>
      <c r="R132" s="57" t="s">
        <v>256</v>
      </c>
      <c r="S132" s="37"/>
      <c r="T132" s="49" t="s">
        <v>330</v>
      </c>
      <c r="U132" s="37" t="s">
        <v>320</v>
      </c>
    </row>
    <row r="133" spans="1:21" ht="169.5" hidden="1" customHeight="1" x14ac:dyDescent="0.3">
      <c r="A133" s="38" t="s">
        <v>64</v>
      </c>
      <c r="B133" s="37" t="s">
        <v>60</v>
      </c>
      <c r="C133" s="37" t="s">
        <v>54</v>
      </c>
      <c r="D133" s="35" t="s">
        <v>242</v>
      </c>
      <c r="E133" s="37" t="s">
        <v>474</v>
      </c>
      <c r="F133" s="37" t="s">
        <v>433</v>
      </c>
      <c r="G133" s="37" t="s">
        <v>98</v>
      </c>
      <c r="H133" s="37" t="s">
        <v>198</v>
      </c>
      <c r="I133" s="37" t="s">
        <v>167</v>
      </c>
      <c r="J133" s="37" t="s">
        <v>167</v>
      </c>
      <c r="K133" s="37" t="s">
        <v>167</v>
      </c>
      <c r="L133" s="37" t="s">
        <v>522</v>
      </c>
      <c r="M133" s="37" t="s">
        <v>521</v>
      </c>
      <c r="N133" s="37"/>
      <c r="O133" s="39" t="s">
        <v>449</v>
      </c>
      <c r="P133" s="37" t="s">
        <v>420</v>
      </c>
      <c r="Q133" s="37" t="s">
        <v>205</v>
      </c>
      <c r="R133" s="57" t="s">
        <v>251</v>
      </c>
      <c r="S133" s="37"/>
      <c r="T133" s="49" t="s">
        <v>330</v>
      </c>
      <c r="U133" s="37" t="s">
        <v>320</v>
      </c>
    </row>
    <row r="134" spans="1:21" ht="169.5" hidden="1" customHeight="1" x14ac:dyDescent="0.3">
      <c r="A134" s="38" t="s">
        <v>63</v>
      </c>
      <c r="B134" s="37" t="s">
        <v>60</v>
      </c>
      <c r="C134" s="37" t="s">
        <v>54</v>
      </c>
      <c r="D134" s="35" t="s">
        <v>242</v>
      </c>
      <c r="E134" s="37" t="s">
        <v>474</v>
      </c>
      <c r="F134" s="37" t="s">
        <v>433</v>
      </c>
      <c r="G134" s="37" t="s">
        <v>98</v>
      </c>
      <c r="H134" s="37" t="s">
        <v>198</v>
      </c>
      <c r="I134" s="37" t="s">
        <v>167</v>
      </c>
      <c r="J134" s="37" t="s">
        <v>167</v>
      </c>
      <c r="K134" s="37" t="s">
        <v>167</v>
      </c>
      <c r="L134" s="37" t="s">
        <v>522</v>
      </c>
      <c r="M134" s="37" t="s">
        <v>521</v>
      </c>
      <c r="N134" s="37"/>
      <c r="O134" s="39" t="s">
        <v>449</v>
      </c>
      <c r="P134" s="37" t="s">
        <v>420</v>
      </c>
      <c r="Q134" s="37" t="s">
        <v>205</v>
      </c>
      <c r="R134" s="57" t="s">
        <v>258</v>
      </c>
      <c r="S134" s="37"/>
      <c r="T134" s="49"/>
      <c r="U134" s="47"/>
    </row>
    <row r="135" spans="1:21" ht="169.5" hidden="1" customHeight="1" x14ac:dyDescent="0.3">
      <c r="A135" s="38" t="s">
        <v>63</v>
      </c>
      <c r="B135" s="37" t="s">
        <v>60</v>
      </c>
      <c r="C135" s="37" t="s">
        <v>54</v>
      </c>
      <c r="D135" s="35" t="s">
        <v>242</v>
      </c>
      <c r="E135" s="37" t="s">
        <v>474</v>
      </c>
      <c r="F135" s="37" t="s">
        <v>433</v>
      </c>
      <c r="G135" s="37" t="s">
        <v>98</v>
      </c>
      <c r="H135" s="37" t="s">
        <v>198</v>
      </c>
      <c r="I135" s="37" t="s">
        <v>167</v>
      </c>
      <c r="J135" s="37" t="s">
        <v>167</v>
      </c>
      <c r="K135" s="37" t="s">
        <v>167</v>
      </c>
      <c r="L135" s="37" t="s">
        <v>522</v>
      </c>
      <c r="M135" s="37" t="s">
        <v>521</v>
      </c>
      <c r="N135" s="37"/>
      <c r="O135" s="39" t="s">
        <v>449</v>
      </c>
      <c r="P135" s="37" t="s">
        <v>420</v>
      </c>
      <c r="Q135" s="37" t="s">
        <v>205</v>
      </c>
      <c r="R135" s="57" t="s">
        <v>256</v>
      </c>
      <c r="S135" s="37"/>
      <c r="T135" s="47"/>
      <c r="U135" s="47"/>
    </row>
    <row r="136" spans="1:21" ht="169.5" hidden="1" customHeight="1" x14ac:dyDescent="0.3">
      <c r="A136" s="38" t="s">
        <v>63</v>
      </c>
      <c r="B136" s="37" t="s">
        <v>60</v>
      </c>
      <c r="C136" s="37" t="s">
        <v>54</v>
      </c>
      <c r="D136" s="35" t="s">
        <v>242</v>
      </c>
      <c r="E136" s="37" t="s">
        <v>474</v>
      </c>
      <c r="F136" s="37" t="s">
        <v>433</v>
      </c>
      <c r="G136" s="37" t="s">
        <v>98</v>
      </c>
      <c r="H136" s="37" t="s">
        <v>198</v>
      </c>
      <c r="I136" s="37" t="s">
        <v>167</v>
      </c>
      <c r="J136" s="37" t="s">
        <v>167</v>
      </c>
      <c r="K136" s="37" t="s">
        <v>167</v>
      </c>
      <c r="L136" s="37" t="s">
        <v>522</v>
      </c>
      <c r="M136" s="37" t="s">
        <v>521</v>
      </c>
      <c r="N136" s="37"/>
      <c r="O136" s="39" t="s">
        <v>449</v>
      </c>
      <c r="P136" s="37" t="s">
        <v>420</v>
      </c>
      <c r="Q136" s="37" t="s">
        <v>205</v>
      </c>
      <c r="R136" s="57" t="s">
        <v>251</v>
      </c>
      <c r="S136" s="37"/>
      <c r="T136" s="47"/>
      <c r="U136" s="47"/>
    </row>
    <row r="137" spans="1:21" ht="165.75" hidden="1" customHeight="1" x14ac:dyDescent="0.3">
      <c r="A137" s="38" t="s">
        <v>414</v>
      </c>
      <c r="B137" s="37" t="s">
        <v>60</v>
      </c>
      <c r="C137" s="37" t="s">
        <v>54</v>
      </c>
      <c r="D137" s="37" t="s">
        <v>242</v>
      </c>
      <c r="E137" s="37" t="s">
        <v>474</v>
      </c>
      <c r="F137" s="37" t="s">
        <v>433</v>
      </c>
      <c r="G137" s="15" t="s">
        <v>173</v>
      </c>
      <c r="H137" s="37" t="s">
        <v>198</v>
      </c>
      <c r="I137" s="15" t="s">
        <v>167</v>
      </c>
      <c r="J137" s="37" t="s">
        <v>167</v>
      </c>
      <c r="K137" s="37" t="s">
        <v>167</v>
      </c>
      <c r="L137" s="37" t="s">
        <v>522</v>
      </c>
      <c r="M137" s="37" t="s">
        <v>521</v>
      </c>
      <c r="N137" s="37"/>
      <c r="O137" s="39" t="s">
        <v>449</v>
      </c>
      <c r="P137" s="37" t="s">
        <v>420</v>
      </c>
      <c r="Q137" s="37" t="s">
        <v>205</v>
      </c>
      <c r="R137" s="57" t="s">
        <v>228</v>
      </c>
      <c r="S137" s="37"/>
      <c r="T137" s="49" t="s">
        <v>321</v>
      </c>
      <c r="U137" s="37" t="s">
        <v>320</v>
      </c>
    </row>
    <row r="138" spans="1:21" ht="165.75" hidden="1" customHeight="1" x14ac:dyDescent="0.3">
      <c r="A138" s="38" t="s">
        <v>162</v>
      </c>
      <c r="B138" s="37" t="s">
        <v>60</v>
      </c>
      <c r="C138" s="37" t="s">
        <v>54</v>
      </c>
      <c r="D138" s="37" t="s">
        <v>242</v>
      </c>
      <c r="E138" s="37" t="s">
        <v>474</v>
      </c>
      <c r="F138" s="37" t="s">
        <v>433</v>
      </c>
      <c r="G138" s="15" t="s">
        <v>173</v>
      </c>
      <c r="H138" s="37" t="s">
        <v>198</v>
      </c>
      <c r="I138" s="15" t="s">
        <v>167</v>
      </c>
      <c r="J138" s="37" t="s">
        <v>167</v>
      </c>
      <c r="K138" s="37" t="s">
        <v>167</v>
      </c>
      <c r="L138" s="37" t="s">
        <v>522</v>
      </c>
      <c r="M138" s="37" t="s">
        <v>521</v>
      </c>
      <c r="N138" s="37"/>
      <c r="O138" s="39" t="s">
        <v>449</v>
      </c>
      <c r="P138" s="37" t="s">
        <v>420</v>
      </c>
      <c r="Q138" s="37" t="s">
        <v>205</v>
      </c>
      <c r="R138" s="49" t="s">
        <v>321</v>
      </c>
      <c r="S138" s="37"/>
      <c r="T138" s="49" t="s">
        <v>321</v>
      </c>
      <c r="U138" s="37" t="s">
        <v>320</v>
      </c>
    </row>
    <row r="139" spans="1:21" ht="165.75" hidden="1" customHeight="1" x14ac:dyDescent="0.3">
      <c r="A139" s="38" t="s">
        <v>162</v>
      </c>
      <c r="B139" s="37" t="s">
        <v>60</v>
      </c>
      <c r="C139" s="37" t="s">
        <v>54</v>
      </c>
      <c r="D139" s="37" t="s">
        <v>242</v>
      </c>
      <c r="E139" s="37" t="s">
        <v>474</v>
      </c>
      <c r="F139" s="37" t="s">
        <v>433</v>
      </c>
      <c r="G139" s="15" t="s">
        <v>173</v>
      </c>
      <c r="H139" s="37" t="s">
        <v>198</v>
      </c>
      <c r="I139" s="15" t="s">
        <v>167</v>
      </c>
      <c r="J139" s="37" t="s">
        <v>167</v>
      </c>
      <c r="K139" s="37" t="s">
        <v>167</v>
      </c>
      <c r="L139" s="37" t="s">
        <v>522</v>
      </c>
      <c r="M139" s="37" t="s">
        <v>521</v>
      </c>
      <c r="N139" s="37"/>
      <c r="O139" s="39" t="s">
        <v>449</v>
      </c>
      <c r="P139" s="37" t="s">
        <v>420</v>
      </c>
      <c r="Q139" s="37" t="s">
        <v>205</v>
      </c>
      <c r="R139" s="57" t="s">
        <v>256</v>
      </c>
      <c r="S139" s="37"/>
      <c r="T139" s="49" t="s">
        <v>321</v>
      </c>
      <c r="U139" s="37" t="s">
        <v>320</v>
      </c>
    </row>
    <row r="140" spans="1:21" ht="165.75" hidden="1" customHeight="1" x14ac:dyDescent="0.3">
      <c r="A140" s="38" t="s">
        <v>162</v>
      </c>
      <c r="B140" s="37" t="s">
        <v>60</v>
      </c>
      <c r="C140" s="37" t="s">
        <v>54</v>
      </c>
      <c r="D140" s="37" t="s">
        <v>242</v>
      </c>
      <c r="E140" s="37" t="s">
        <v>474</v>
      </c>
      <c r="F140" s="37" t="s">
        <v>433</v>
      </c>
      <c r="G140" s="15" t="s">
        <v>173</v>
      </c>
      <c r="H140" s="37" t="s">
        <v>198</v>
      </c>
      <c r="I140" s="15" t="s">
        <v>167</v>
      </c>
      <c r="J140" s="37" t="s">
        <v>167</v>
      </c>
      <c r="K140" s="37" t="s">
        <v>167</v>
      </c>
      <c r="L140" s="37" t="s">
        <v>522</v>
      </c>
      <c r="M140" s="37" t="s">
        <v>521</v>
      </c>
      <c r="N140" s="37"/>
      <c r="O140" s="39" t="s">
        <v>449</v>
      </c>
      <c r="P140" s="37" t="s">
        <v>420</v>
      </c>
      <c r="Q140" s="37" t="s">
        <v>205</v>
      </c>
      <c r="R140" s="57" t="s">
        <v>251</v>
      </c>
      <c r="S140" s="37"/>
      <c r="T140" s="49" t="s">
        <v>321</v>
      </c>
      <c r="U140" s="37" t="s">
        <v>320</v>
      </c>
    </row>
    <row r="141" spans="1:21" ht="168" hidden="1" customHeight="1" x14ac:dyDescent="0.3">
      <c r="A141" s="38" t="s">
        <v>415</v>
      </c>
      <c r="B141" s="37" t="s">
        <v>60</v>
      </c>
      <c r="C141" s="37" t="s">
        <v>54</v>
      </c>
      <c r="D141" s="35" t="s">
        <v>245</v>
      </c>
      <c r="E141" s="37" t="s">
        <v>476</v>
      </c>
      <c r="F141" s="37" t="s">
        <v>434</v>
      </c>
      <c r="G141" s="37" t="s">
        <v>189</v>
      </c>
      <c r="H141" s="37" t="s">
        <v>198</v>
      </c>
      <c r="I141" s="37" t="s">
        <v>167</v>
      </c>
      <c r="J141" s="37" t="s">
        <v>167</v>
      </c>
      <c r="K141" s="37" t="s">
        <v>167</v>
      </c>
      <c r="L141" s="37" t="s">
        <v>522</v>
      </c>
      <c r="M141" s="37" t="s">
        <v>521</v>
      </c>
      <c r="N141" s="37"/>
      <c r="O141" s="39" t="s">
        <v>449</v>
      </c>
      <c r="P141" s="37" t="s">
        <v>420</v>
      </c>
      <c r="Q141" s="37" t="s">
        <v>205</v>
      </c>
      <c r="R141" s="57" t="s">
        <v>259</v>
      </c>
      <c r="S141" s="37"/>
      <c r="T141" s="57" t="s">
        <v>259</v>
      </c>
      <c r="U141" s="37" t="s">
        <v>320</v>
      </c>
    </row>
    <row r="142" spans="1:21" ht="168" hidden="1" customHeight="1" x14ac:dyDescent="0.3">
      <c r="A142" s="38" t="s">
        <v>65</v>
      </c>
      <c r="B142" s="37" t="s">
        <v>60</v>
      </c>
      <c r="C142" s="37" t="s">
        <v>54</v>
      </c>
      <c r="D142" s="35" t="s">
        <v>245</v>
      </c>
      <c r="E142" s="37" t="s">
        <v>476</v>
      </c>
      <c r="F142" s="37" t="s">
        <v>434</v>
      </c>
      <c r="G142" s="37" t="s">
        <v>189</v>
      </c>
      <c r="H142" s="37" t="s">
        <v>198</v>
      </c>
      <c r="I142" s="37" t="s">
        <v>167</v>
      </c>
      <c r="J142" s="37" t="s">
        <v>167</v>
      </c>
      <c r="K142" s="37" t="s">
        <v>167</v>
      </c>
      <c r="L142" s="37" t="s">
        <v>522</v>
      </c>
      <c r="M142" s="37" t="s">
        <v>521</v>
      </c>
      <c r="N142" s="37"/>
      <c r="O142" s="39" t="s">
        <v>449</v>
      </c>
      <c r="P142" s="37" t="s">
        <v>420</v>
      </c>
      <c r="Q142" s="37" t="s">
        <v>205</v>
      </c>
      <c r="R142" s="57" t="s">
        <v>260</v>
      </c>
      <c r="S142" s="37"/>
      <c r="T142" s="57" t="s">
        <v>259</v>
      </c>
      <c r="U142" s="37" t="s">
        <v>320</v>
      </c>
    </row>
    <row r="143" spans="1:21" ht="168" hidden="1" customHeight="1" x14ac:dyDescent="0.3">
      <c r="A143" s="38" t="s">
        <v>65</v>
      </c>
      <c r="B143" s="37" t="s">
        <v>60</v>
      </c>
      <c r="C143" s="37" t="s">
        <v>54</v>
      </c>
      <c r="D143" s="35" t="s">
        <v>245</v>
      </c>
      <c r="E143" s="37" t="s">
        <v>476</v>
      </c>
      <c r="F143" s="37" t="s">
        <v>434</v>
      </c>
      <c r="G143" s="37" t="s">
        <v>189</v>
      </c>
      <c r="H143" s="37" t="s">
        <v>198</v>
      </c>
      <c r="I143" s="37" t="s">
        <v>167</v>
      </c>
      <c r="J143" s="37" t="s">
        <v>167</v>
      </c>
      <c r="K143" s="37" t="s">
        <v>167</v>
      </c>
      <c r="L143" s="37" t="s">
        <v>522</v>
      </c>
      <c r="M143" s="37" t="s">
        <v>521</v>
      </c>
      <c r="N143" s="37"/>
      <c r="O143" s="39" t="s">
        <v>449</v>
      </c>
      <c r="P143" s="37" t="s">
        <v>420</v>
      </c>
      <c r="Q143" s="37" t="s">
        <v>205</v>
      </c>
      <c r="R143" s="57" t="s">
        <v>256</v>
      </c>
      <c r="S143" s="37"/>
      <c r="T143" s="57" t="s">
        <v>259</v>
      </c>
      <c r="U143" s="37" t="s">
        <v>320</v>
      </c>
    </row>
    <row r="144" spans="1:21" ht="168" hidden="1" customHeight="1" x14ac:dyDescent="0.3">
      <c r="A144" s="38" t="s">
        <v>65</v>
      </c>
      <c r="B144" s="37" t="s">
        <v>60</v>
      </c>
      <c r="C144" s="37" t="s">
        <v>54</v>
      </c>
      <c r="D144" s="35" t="s">
        <v>245</v>
      </c>
      <c r="E144" s="37" t="s">
        <v>476</v>
      </c>
      <c r="F144" s="37" t="s">
        <v>434</v>
      </c>
      <c r="G144" s="37" t="s">
        <v>189</v>
      </c>
      <c r="H144" s="37" t="s">
        <v>198</v>
      </c>
      <c r="I144" s="37" t="s">
        <v>167</v>
      </c>
      <c r="J144" s="37" t="s">
        <v>167</v>
      </c>
      <c r="K144" s="37" t="s">
        <v>167</v>
      </c>
      <c r="L144" s="37" t="s">
        <v>522</v>
      </c>
      <c r="M144" s="37" t="s">
        <v>521</v>
      </c>
      <c r="N144" s="37"/>
      <c r="O144" s="39" t="s">
        <v>449</v>
      </c>
      <c r="P144" s="37" t="s">
        <v>420</v>
      </c>
      <c r="Q144" s="37" t="s">
        <v>205</v>
      </c>
      <c r="R144" s="57" t="s">
        <v>255</v>
      </c>
      <c r="S144" s="37"/>
      <c r="T144" s="57" t="s">
        <v>259</v>
      </c>
      <c r="U144" s="37" t="s">
        <v>320</v>
      </c>
    </row>
    <row r="145" spans="1:21" ht="164.25" hidden="1" customHeight="1" x14ac:dyDescent="0.3">
      <c r="A145" s="38" t="s">
        <v>416</v>
      </c>
      <c r="B145" s="37" t="s">
        <v>60</v>
      </c>
      <c r="C145" s="37" t="s">
        <v>54</v>
      </c>
      <c r="D145" s="35" t="s">
        <v>245</v>
      </c>
      <c r="E145" s="37" t="s">
        <v>476</v>
      </c>
      <c r="F145" s="37" t="s">
        <v>434</v>
      </c>
      <c r="G145" s="37" t="s">
        <v>194</v>
      </c>
      <c r="H145" s="37" t="s">
        <v>198</v>
      </c>
      <c r="I145" s="37" t="s">
        <v>167</v>
      </c>
      <c r="J145" s="37" t="s">
        <v>167</v>
      </c>
      <c r="K145" s="37" t="s">
        <v>167</v>
      </c>
      <c r="L145" s="37" t="s">
        <v>522</v>
      </c>
      <c r="M145" s="37" t="s">
        <v>521</v>
      </c>
      <c r="N145" s="37"/>
      <c r="O145" s="39" t="s">
        <v>449</v>
      </c>
      <c r="P145" s="37" t="s">
        <v>420</v>
      </c>
      <c r="Q145" s="37" t="s">
        <v>205</v>
      </c>
      <c r="R145" s="57" t="s">
        <v>261</v>
      </c>
      <c r="S145" s="37"/>
      <c r="T145" s="57" t="s">
        <v>261</v>
      </c>
      <c r="U145" s="37" t="s">
        <v>320</v>
      </c>
    </row>
    <row r="146" spans="1:21" ht="164.25" hidden="1" customHeight="1" x14ac:dyDescent="0.3">
      <c r="A146" s="38" t="s">
        <v>66</v>
      </c>
      <c r="B146" s="37" t="s">
        <v>60</v>
      </c>
      <c r="C146" s="37" t="s">
        <v>54</v>
      </c>
      <c r="D146" s="35" t="s">
        <v>245</v>
      </c>
      <c r="E146" s="37" t="s">
        <v>476</v>
      </c>
      <c r="F146" s="37" t="s">
        <v>434</v>
      </c>
      <c r="G146" s="37" t="s">
        <v>194</v>
      </c>
      <c r="H146" s="37" t="s">
        <v>198</v>
      </c>
      <c r="I146" s="37" t="s">
        <v>167</v>
      </c>
      <c r="J146" s="37" t="s">
        <v>167</v>
      </c>
      <c r="K146" s="37" t="s">
        <v>167</v>
      </c>
      <c r="L146" s="37" t="s">
        <v>522</v>
      </c>
      <c r="M146" s="37" t="s">
        <v>521</v>
      </c>
      <c r="N146" s="37"/>
      <c r="O146" s="39" t="s">
        <v>449</v>
      </c>
      <c r="P146" s="37" t="s">
        <v>420</v>
      </c>
      <c r="Q146" s="37" t="s">
        <v>205</v>
      </c>
      <c r="R146" s="57" t="s">
        <v>260</v>
      </c>
      <c r="S146" s="37"/>
      <c r="T146" s="57" t="s">
        <v>261</v>
      </c>
      <c r="U146" s="37" t="s">
        <v>320</v>
      </c>
    </row>
    <row r="147" spans="1:21" ht="164.25" hidden="1" customHeight="1" x14ac:dyDescent="0.3">
      <c r="A147" s="38" t="s">
        <v>66</v>
      </c>
      <c r="B147" s="37" t="s">
        <v>60</v>
      </c>
      <c r="C147" s="37" t="s">
        <v>54</v>
      </c>
      <c r="D147" s="35" t="s">
        <v>245</v>
      </c>
      <c r="E147" s="37" t="s">
        <v>476</v>
      </c>
      <c r="F147" s="37" t="s">
        <v>434</v>
      </c>
      <c r="G147" s="37" t="s">
        <v>194</v>
      </c>
      <c r="H147" s="37" t="s">
        <v>198</v>
      </c>
      <c r="I147" s="37" t="s">
        <v>167</v>
      </c>
      <c r="J147" s="37" t="s">
        <v>167</v>
      </c>
      <c r="K147" s="37" t="s">
        <v>167</v>
      </c>
      <c r="L147" s="37" t="s">
        <v>522</v>
      </c>
      <c r="M147" s="37" t="s">
        <v>521</v>
      </c>
      <c r="N147" s="37"/>
      <c r="O147" s="39" t="s">
        <v>449</v>
      </c>
      <c r="P147" s="37" t="s">
        <v>420</v>
      </c>
      <c r="Q147" s="37" t="s">
        <v>205</v>
      </c>
      <c r="R147" s="57" t="s">
        <v>262</v>
      </c>
      <c r="S147" s="37"/>
      <c r="T147" s="57" t="s">
        <v>261</v>
      </c>
      <c r="U147" s="37" t="s">
        <v>320</v>
      </c>
    </row>
    <row r="148" spans="1:21" ht="156.75" hidden="1" customHeight="1" x14ac:dyDescent="0.3">
      <c r="A148" s="38" t="s">
        <v>66</v>
      </c>
      <c r="B148" s="37" t="s">
        <v>60</v>
      </c>
      <c r="C148" s="37" t="s">
        <v>54</v>
      </c>
      <c r="D148" s="35" t="s">
        <v>245</v>
      </c>
      <c r="E148" s="37" t="s">
        <v>476</v>
      </c>
      <c r="F148" s="37" t="s">
        <v>434</v>
      </c>
      <c r="G148" s="37" t="s">
        <v>194</v>
      </c>
      <c r="H148" s="37" t="s">
        <v>198</v>
      </c>
      <c r="I148" s="37" t="s">
        <v>167</v>
      </c>
      <c r="J148" s="37" t="s">
        <v>167</v>
      </c>
      <c r="K148" s="37" t="s">
        <v>167</v>
      </c>
      <c r="L148" s="37" t="s">
        <v>522</v>
      </c>
      <c r="M148" s="37" t="s">
        <v>521</v>
      </c>
      <c r="N148" s="37"/>
      <c r="O148" s="39" t="s">
        <v>449</v>
      </c>
      <c r="P148" s="37" t="s">
        <v>420</v>
      </c>
      <c r="Q148" s="37" t="s">
        <v>205</v>
      </c>
      <c r="R148" s="57" t="s">
        <v>255</v>
      </c>
      <c r="S148" s="37"/>
      <c r="T148" s="57" t="s">
        <v>261</v>
      </c>
      <c r="U148" s="37" t="s">
        <v>320</v>
      </c>
    </row>
    <row r="149" spans="1:21" ht="156.75" hidden="1" customHeight="1" x14ac:dyDescent="0.3">
      <c r="A149" s="38" t="s">
        <v>67</v>
      </c>
      <c r="B149" s="37" t="s">
        <v>60</v>
      </c>
      <c r="C149" s="37" t="s">
        <v>55</v>
      </c>
      <c r="D149" s="35" t="s">
        <v>246</v>
      </c>
      <c r="E149" s="37" t="s">
        <v>478</v>
      </c>
      <c r="F149" s="37" t="s">
        <v>465</v>
      </c>
      <c r="G149" s="37" t="s">
        <v>100</v>
      </c>
      <c r="H149" s="37" t="s">
        <v>197</v>
      </c>
      <c r="I149" s="37" t="s">
        <v>167</v>
      </c>
      <c r="J149" s="37" t="s">
        <v>167</v>
      </c>
      <c r="K149" s="37" t="s">
        <v>167</v>
      </c>
      <c r="L149" s="37" t="s">
        <v>522</v>
      </c>
      <c r="M149" s="37" t="s">
        <v>521</v>
      </c>
      <c r="N149" s="37"/>
      <c r="O149" s="39" t="s">
        <v>449</v>
      </c>
      <c r="P149" s="37" t="s">
        <v>420</v>
      </c>
      <c r="Q149" s="37" t="s">
        <v>205</v>
      </c>
      <c r="R149" s="57" t="s">
        <v>263</v>
      </c>
      <c r="S149" s="37"/>
      <c r="T149" s="49" t="s">
        <v>435</v>
      </c>
      <c r="U149" s="37" t="s">
        <v>320</v>
      </c>
    </row>
    <row r="150" spans="1:21" ht="156.75" hidden="1" customHeight="1" x14ac:dyDescent="0.3">
      <c r="A150" s="38" t="s">
        <v>67</v>
      </c>
      <c r="B150" s="37" t="s">
        <v>60</v>
      </c>
      <c r="C150" s="37" t="s">
        <v>55</v>
      </c>
      <c r="D150" s="35" t="s">
        <v>246</v>
      </c>
      <c r="E150" s="37" t="s">
        <v>478</v>
      </c>
      <c r="F150" s="37" t="s">
        <v>465</v>
      </c>
      <c r="G150" s="37" t="s">
        <v>100</v>
      </c>
      <c r="H150" s="37" t="s">
        <v>197</v>
      </c>
      <c r="I150" s="37" t="s">
        <v>167</v>
      </c>
      <c r="J150" s="37" t="s">
        <v>167</v>
      </c>
      <c r="K150" s="37" t="s">
        <v>167</v>
      </c>
      <c r="L150" s="37" t="s">
        <v>522</v>
      </c>
      <c r="M150" s="37" t="s">
        <v>521</v>
      </c>
      <c r="N150" s="37"/>
      <c r="O150" s="39" t="s">
        <v>449</v>
      </c>
      <c r="P150" s="37" t="s">
        <v>420</v>
      </c>
      <c r="Q150" s="37" t="s">
        <v>205</v>
      </c>
      <c r="R150" s="57" t="s">
        <v>264</v>
      </c>
      <c r="S150" s="37"/>
      <c r="T150" s="47"/>
      <c r="U150" s="47"/>
    </row>
    <row r="151" spans="1:21" ht="156.75" hidden="1" customHeight="1" x14ac:dyDescent="0.3">
      <c r="A151" s="38" t="s">
        <v>67</v>
      </c>
      <c r="B151" s="37" t="s">
        <v>60</v>
      </c>
      <c r="C151" s="37" t="s">
        <v>55</v>
      </c>
      <c r="D151" s="35" t="s">
        <v>246</v>
      </c>
      <c r="E151" s="37" t="s">
        <v>478</v>
      </c>
      <c r="F151" s="37" t="s">
        <v>465</v>
      </c>
      <c r="G151" s="37" t="s">
        <v>100</v>
      </c>
      <c r="H151" s="37" t="s">
        <v>197</v>
      </c>
      <c r="I151" s="37" t="s">
        <v>167</v>
      </c>
      <c r="J151" s="37" t="s">
        <v>167</v>
      </c>
      <c r="K151" s="37" t="s">
        <v>167</v>
      </c>
      <c r="L151" s="37" t="s">
        <v>522</v>
      </c>
      <c r="M151" s="37" t="s">
        <v>521</v>
      </c>
      <c r="N151" s="37"/>
      <c r="O151" s="39" t="s">
        <v>449</v>
      </c>
      <c r="P151" s="37" t="s">
        <v>420</v>
      </c>
      <c r="Q151" s="37" t="s">
        <v>205</v>
      </c>
      <c r="R151" s="57" t="s">
        <v>262</v>
      </c>
      <c r="S151" s="37"/>
      <c r="T151" s="47"/>
      <c r="U151" s="47"/>
    </row>
    <row r="152" spans="1:21" ht="156.75" hidden="1" customHeight="1" x14ac:dyDescent="0.3">
      <c r="A152" s="38" t="s">
        <v>67</v>
      </c>
      <c r="B152" s="37" t="s">
        <v>60</v>
      </c>
      <c r="C152" s="37" t="s">
        <v>55</v>
      </c>
      <c r="D152" s="35" t="s">
        <v>246</v>
      </c>
      <c r="E152" s="37" t="s">
        <v>478</v>
      </c>
      <c r="F152" s="37" t="s">
        <v>465</v>
      </c>
      <c r="G152" s="37" t="s">
        <v>100</v>
      </c>
      <c r="H152" s="37" t="s">
        <v>197</v>
      </c>
      <c r="I152" s="37" t="s">
        <v>167</v>
      </c>
      <c r="J152" s="37" t="s">
        <v>167</v>
      </c>
      <c r="K152" s="37" t="s">
        <v>167</v>
      </c>
      <c r="L152" s="37" t="s">
        <v>522</v>
      </c>
      <c r="M152" s="37" t="s">
        <v>521</v>
      </c>
      <c r="N152" s="37"/>
      <c r="O152" s="39" t="s">
        <v>449</v>
      </c>
      <c r="P152" s="37" t="s">
        <v>420</v>
      </c>
      <c r="Q152" s="37" t="s">
        <v>205</v>
      </c>
      <c r="R152" s="57" t="s">
        <v>255</v>
      </c>
      <c r="S152" s="37"/>
      <c r="T152" s="47"/>
      <c r="U152" s="47"/>
    </row>
    <row r="153" spans="1:21" ht="156.75" hidden="1" customHeight="1" x14ac:dyDescent="0.3">
      <c r="A153" s="38" t="s">
        <v>333</v>
      </c>
      <c r="B153" s="37" t="s">
        <v>60</v>
      </c>
      <c r="C153" s="37" t="s">
        <v>55</v>
      </c>
      <c r="D153" s="35" t="s">
        <v>56</v>
      </c>
      <c r="E153" s="37" t="s">
        <v>478</v>
      </c>
      <c r="F153" s="37" t="s">
        <v>465</v>
      </c>
      <c r="G153" s="37" t="s">
        <v>189</v>
      </c>
      <c r="H153" s="37" t="s">
        <v>197</v>
      </c>
      <c r="I153" s="37" t="s">
        <v>167</v>
      </c>
      <c r="J153" s="37" t="s">
        <v>167</v>
      </c>
      <c r="K153" s="37" t="s">
        <v>167</v>
      </c>
      <c r="L153" s="37" t="s">
        <v>522</v>
      </c>
      <c r="M153" s="37" t="s">
        <v>521</v>
      </c>
      <c r="N153" s="37"/>
      <c r="O153" s="39" t="s">
        <v>449</v>
      </c>
      <c r="P153" s="37" t="s">
        <v>420</v>
      </c>
      <c r="Q153" s="37" t="s">
        <v>205</v>
      </c>
      <c r="R153" s="57" t="s">
        <v>229</v>
      </c>
      <c r="S153" s="37"/>
      <c r="T153" s="66" t="s">
        <v>334</v>
      </c>
      <c r="U153" s="47" t="s">
        <v>320</v>
      </c>
    </row>
    <row r="154" spans="1:21" ht="153" hidden="1" customHeight="1" x14ac:dyDescent="0.3">
      <c r="A154" s="38" t="s">
        <v>333</v>
      </c>
      <c r="B154" s="37" t="s">
        <v>60</v>
      </c>
      <c r="C154" s="37" t="s">
        <v>55</v>
      </c>
      <c r="D154" s="35" t="s">
        <v>56</v>
      </c>
      <c r="E154" s="37" t="s">
        <v>478</v>
      </c>
      <c r="F154" s="37" t="s">
        <v>465</v>
      </c>
      <c r="G154" s="37" t="s">
        <v>189</v>
      </c>
      <c r="H154" s="37" t="s">
        <v>197</v>
      </c>
      <c r="I154" s="37" t="s">
        <v>167</v>
      </c>
      <c r="J154" s="37" t="s">
        <v>167</v>
      </c>
      <c r="K154" s="37" t="s">
        <v>167</v>
      </c>
      <c r="L154" s="37" t="s">
        <v>522</v>
      </c>
      <c r="M154" s="37" t="s">
        <v>521</v>
      </c>
      <c r="N154" s="37"/>
      <c r="O154" s="39" t="s">
        <v>449</v>
      </c>
      <c r="P154" s="37" t="s">
        <v>420</v>
      </c>
      <c r="Q154" s="37" t="s">
        <v>205</v>
      </c>
      <c r="R154" s="57" t="s">
        <v>256</v>
      </c>
      <c r="S154" s="37"/>
      <c r="T154" s="66" t="s">
        <v>334</v>
      </c>
      <c r="U154" s="47" t="s">
        <v>320</v>
      </c>
    </row>
    <row r="155" spans="1:21" ht="153" hidden="1" customHeight="1" x14ac:dyDescent="0.3">
      <c r="A155" s="38" t="s">
        <v>333</v>
      </c>
      <c r="B155" s="37" t="s">
        <v>60</v>
      </c>
      <c r="C155" s="37" t="s">
        <v>55</v>
      </c>
      <c r="D155" s="35" t="s">
        <v>56</v>
      </c>
      <c r="E155" s="37" t="s">
        <v>478</v>
      </c>
      <c r="F155" s="37" t="s">
        <v>465</v>
      </c>
      <c r="G155" s="37" t="s">
        <v>189</v>
      </c>
      <c r="H155" s="37" t="s">
        <v>197</v>
      </c>
      <c r="I155" s="37" t="s">
        <v>167</v>
      </c>
      <c r="J155" s="37" t="s">
        <v>167</v>
      </c>
      <c r="K155" s="37" t="s">
        <v>167</v>
      </c>
      <c r="L155" s="37" t="s">
        <v>522</v>
      </c>
      <c r="M155" s="37" t="s">
        <v>521</v>
      </c>
      <c r="N155" s="37"/>
      <c r="O155" s="39" t="s">
        <v>449</v>
      </c>
      <c r="P155" s="37" t="s">
        <v>420</v>
      </c>
      <c r="Q155" s="37" t="s">
        <v>205</v>
      </c>
      <c r="R155" s="57" t="s">
        <v>251</v>
      </c>
      <c r="S155" s="37"/>
      <c r="T155" s="66" t="s">
        <v>334</v>
      </c>
      <c r="U155" s="47" t="s">
        <v>320</v>
      </c>
    </row>
    <row r="156" spans="1:21" ht="153" hidden="1" customHeight="1" x14ac:dyDescent="0.3">
      <c r="A156" s="38" t="s">
        <v>69</v>
      </c>
      <c r="B156" s="37" t="s">
        <v>60</v>
      </c>
      <c r="C156" s="37" t="s">
        <v>55</v>
      </c>
      <c r="D156" s="35" t="s">
        <v>58</v>
      </c>
      <c r="E156" s="37" t="s">
        <v>477</v>
      </c>
      <c r="F156" s="37" t="s">
        <v>464</v>
      </c>
      <c r="G156" s="37" t="s">
        <v>189</v>
      </c>
      <c r="H156" s="37" t="s">
        <v>197</v>
      </c>
      <c r="I156" s="37" t="s">
        <v>167</v>
      </c>
      <c r="J156" s="37" t="s">
        <v>167</v>
      </c>
      <c r="K156" s="37" t="s">
        <v>167</v>
      </c>
      <c r="L156" s="37" t="s">
        <v>522</v>
      </c>
      <c r="M156" s="37" t="s">
        <v>521</v>
      </c>
      <c r="N156" s="37"/>
      <c r="O156" s="39" t="s">
        <v>449</v>
      </c>
      <c r="P156" s="37" t="s">
        <v>420</v>
      </c>
      <c r="Q156" s="37" t="s">
        <v>205</v>
      </c>
      <c r="R156" s="57" t="s">
        <v>265</v>
      </c>
      <c r="S156" s="37"/>
      <c r="T156" s="49" t="s">
        <v>343</v>
      </c>
      <c r="U156" s="37" t="s">
        <v>320</v>
      </c>
    </row>
    <row r="157" spans="1:21" ht="149.25" hidden="1" customHeight="1" x14ac:dyDescent="0.3">
      <c r="A157" s="38" t="s">
        <v>69</v>
      </c>
      <c r="B157" s="37" t="s">
        <v>60</v>
      </c>
      <c r="C157" s="37" t="s">
        <v>55</v>
      </c>
      <c r="D157" s="35" t="s">
        <v>58</v>
      </c>
      <c r="E157" s="37" t="s">
        <v>477</v>
      </c>
      <c r="F157" s="37" t="s">
        <v>464</v>
      </c>
      <c r="G157" s="37" t="s">
        <v>189</v>
      </c>
      <c r="H157" s="37" t="s">
        <v>197</v>
      </c>
      <c r="I157" s="37" t="s">
        <v>167</v>
      </c>
      <c r="J157" s="37" t="s">
        <v>167</v>
      </c>
      <c r="K157" s="37" t="s">
        <v>167</v>
      </c>
      <c r="L157" s="37" t="s">
        <v>522</v>
      </c>
      <c r="M157" s="37" t="s">
        <v>521</v>
      </c>
      <c r="N157" s="37"/>
      <c r="O157" s="39" t="s">
        <v>449</v>
      </c>
      <c r="P157" s="37" t="s">
        <v>420</v>
      </c>
      <c r="Q157" s="37" t="s">
        <v>205</v>
      </c>
      <c r="R157" s="57" t="s">
        <v>266</v>
      </c>
      <c r="S157" s="37"/>
      <c r="T157" s="57" t="s">
        <v>356</v>
      </c>
      <c r="U157" s="37" t="s">
        <v>320</v>
      </c>
    </row>
    <row r="158" spans="1:21" ht="149.25" hidden="1" customHeight="1" x14ac:dyDescent="0.3">
      <c r="A158" s="38" t="s">
        <v>69</v>
      </c>
      <c r="B158" s="37" t="s">
        <v>60</v>
      </c>
      <c r="C158" s="37" t="s">
        <v>55</v>
      </c>
      <c r="D158" s="35" t="s">
        <v>58</v>
      </c>
      <c r="E158" s="37" t="s">
        <v>477</v>
      </c>
      <c r="F158" s="37" t="s">
        <v>464</v>
      </c>
      <c r="G158" s="37" t="s">
        <v>189</v>
      </c>
      <c r="H158" s="37" t="s">
        <v>197</v>
      </c>
      <c r="I158" s="37" t="s">
        <v>167</v>
      </c>
      <c r="J158" s="37" t="s">
        <v>167</v>
      </c>
      <c r="K158" s="37" t="s">
        <v>167</v>
      </c>
      <c r="L158" s="37" t="s">
        <v>522</v>
      </c>
      <c r="M158" s="37" t="s">
        <v>521</v>
      </c>
      <c r="N158" s="37"/>
      <c r="O158" s="39" t="s">
        <v>449</v>
      </c>
      <c r="P158" s="37" t="s">
        <v>420</v>
      </c>
      <c r="Q158" s="37" t="s">
        <v>205</v>
      </c>
      <c r="R158" s="57" t="s">
        <v>267</v>
      </c>
      <c r="S158" s="37"/>
      <c r="T158" s="49" t="s">
        <v>357</v>
      </c>
      <c r="U158" s="37" t="s">
        <v>320</v>
      </c>
    </row>
    <row r="159" spans="1:21" ht="149.25" hidden="1" customHeight="1" x14ac:dyDescent="0.3">
      <c r="A159" s="38" t="s">
        <v>69</v>
      </c>
      <c r="B159" s="37" t="s">
        <v>60</v>
      </c>
      <c r="C159" s="37" t="s">
        <v>55</v>
      </c>
      <c r="D159" s="35" t="s">
        <v>58</v>
      </c>
      <c r="E159" s="37" t="s">
        <v>477</v>
      </c>
      <c r="F159" s="37" t="s">
        <v>464</v>
      </c>
      <c r="G159" s="37" t="s">
        <v>189</v>
      </c>
      <c r="H159" s="37" t="s">
        <v>197</v>
      </c>
      <c r="I159" s="37" t="s">
        <v>167</v>
      </c>
      <c r="J159" s="37" t="s">
        <v>167</v>
      </c>
      <c r="K159" s="37" t="s">
        <v>167</v>
      </c>
      <c r="L159" s="37" t="s">
        <v>522</v>
      </c>
      <c r="M159" s="37" t="s">
        <v>521</v>
      </c>
      <c r="N159" s="37"/>
      <c r="O159" s="39" t="s">
        <v>449</v>
      </c>
      <c r="P159" s="37" t="s">
        <v>420</v>
      </c>
      <c r="Q159" s="37" t="s">
        <v>205</v>
      </c>
      <c r="R159" s="57" t="s">
        <v>268</v>
      </c>
      <c r="S159" s="37"/>
      <c r="T159" s="49" t="s">
        <v>350</v>
      </c>
      <c r="U159" s="37" t="s">
        <v>320</v>
      </c>
    </row>
    <row r="160" spans="1:21" ht="149.25" hidden="1" customHeight="1" x14ac:dyDescent="0.3">
      <c r="A160" s="38" t="s">
        <v>69</v>
      </c>
      <c r="B160" s="37" t="s">
        <v>60</v>
      </c>
      <c r="C160" s="37" t="s">
        <v>55</v>
      </c>
      <c r="D160" s="35" t="s">
        <v>58</v>
      </c>
      <c r="E160" s="37" t="s">
        <v>477</v>
      </c>
      <c r="F160" s="37" t="s">
        <v>464</v>
      </c>
      <c r="G160" s="37" t="s">
        <v>189</v>
      </c>
      <c r="H160" s="37" t="s">
        <v>197</v>
      </c>
      <c r="I160" s="37" t="s">
        <v>167</v>
      </c>
      <c r="J160" s="37" t="s">
        <v>167</v>
      </c>
      <c r="K160" s="37" t="s">
        <v>167</v>
      </c>
      <c r="L160" s="37" t="s">
        <v>522</v>
      </c>
      <c r="M160" s="37" t="s">
        <v>521</v>
      </c>
      <c r="N160" s="37"/>
      <c r="O160" s="39" t="s">
        <v>449</v>
      </c>
      <c r="P160" s="37" t="s">
        <v>420</v>
      </c>
      <c r="Q160" s="37" t="s">
        <v>205</v>
      </c>
      <c r="R160" s="57" t="s">
        <v>262</v>
      </c>
      <c r="S160" s="37"/>
      <c r="T160" s="49" t="s">
        <v>358</v>
      </c>
      <c r="U160" s="37" t="s">
        <v>320</v>
      </c>
    </row>
    <row r="161" spans="1:21" ht="141" hidden="1" customHeight="1" x14ac:dyDescent="0.3">
      <c r="A161" s="38" t="s">
        <v>69</v>
      </c>
      <c r="B161" s="37" t="s">
        <v>60</v>
      </c>
      <c r="C161" s="37" t="s">
        <v>55</v>
      </c>
      <c r="D161" s="35" t="s">
        <v>58</v>
      </c>
      <c r="E161" s="37" t="s">
        <v>477</v>
      </c>
      <c r="F161" s="37" t="s">
        <v>464</v>
      </c>
      <c r="G161" s="37" t="s">
        <v>189</v>
      </c>
      <c r="H161" s="37" t="s">
        <v>197</v>
      </c>
      <c r="I161" s="37" t="s">
        <v>167</v>
      </c>
      <c r="J161" s="37" t="s">
        <v>167</v>
      </c>
      <c r="K161" s="37" t="s">
        <v>167</v>
      </c>
      <c r="L161" s="37" t="s">
        <v>522</v>
      </c>
      <c r="M161" s="37" t="s">
        <v>521</v>
      </c>
      <c r="N161" s="37"/>
      <c r="O161" s="39" t="s">
        <v>449</v>
      </c>
      <c r="P161" s="37" t="s">
        <v>420</v>
      </c>
      <c r="Q161" s="37" t="s">
        <v>205</v>
      </c>
      <c r="R161" s="57" t="s">
        <v>255</v>
      </c>
      <c r="S161" s="37"/>
      <c r="T161" s="49" t="s">
        <v>359</v>
      </c>
      <c r="U161" s="37" t="s">
        <v>320</v>
      </c>
    </row>
    <row r="162" spans="1:21" ht="141" hidden="1" customHeight="1" x14ac:dyDescent="0.3">
      <c r="A162" s="38" t="s">
        <v>70</v>
      </c>
      <c r="B162" s="37" t="s">
        <v>60</v>
      </c>
      <c r="C162" s="37" t="s">
        <v>55</v>
      </c>
      <c r="D162" s="35" t="s">
        <v>58</v>
      </c>
      <c r="E162" s="37" t="s">
        <v>477</v>
      </c>
      <c r="F162" s="37" t="s">
        <v>464</v>
      </c>
      <c r="G162" s="37" t="s">
        <v>189</v>
      </c>
      <c r="H162" s="37" t="s">
        <v>197</v>
      </c>
      <c r="I162" s="37" t="s">
        <v>167</v>
      </c>
      <c r="J162" s="37" t="s">
        <v>167</v>
      </c>
      <c r="K162" s="37" t="s">
        <v>167</v>
      </c>
      <c r="L162" s="37" t="s">
        <v>522</v>
      </c>
      <c r="M162" s="37" t="s">
        <v>521</v>
      </c>
      <c r="N162" s="37"/>
      <c r="O162" s="39" t="s">
        <v>449</v>
      </c>
      <c r="P162" s="37" t="s">
        <v>420</v>
      </c>
      <c r="Q162" s="37" t="s">
        <v>205</v>
      </c>
      <c r="R162" s="57" t="s">
        <v>230</v>
      </c>
      <c r="S162" s="37"/>
      <c r="T162" s="47"/>
      <c r="U162" s="47"/>
    </row>
    <row r="163" spans="1:21" ht="141" hidden="1" customHeight="1" x14ac:dyDescent="0.3">
      <c r="A163" s="38" t="s">
        <v>70</v>
      </c>
      <c r="B163" s="37" t="s">
        <v>60</v>
      </c>
      <c r="C163" s="37" t="s">
        <v>55</v>
      </c>
      <c r="D163" s="35" t="s">
        <v>58</v>
      </c>
      <c r="E163" s="37" t="s">
        <v>477</v>
      </c>
      <c r="F163" s="37" t="s">
        <v>464</v>
      </c>
      <c r="G163" s="37" t="s">
        <v>189</v>
      </c>
      <c r="H163" s="37" t="s">
        <v>197</v>
      </c>
      <c r="I163" s="37" t="s">
        <v>167</v>
      </c>
      <c r="J163" s="37" t="s">
        <v>167</v>
      </c>
      <c r="K163" s="37" t="s">
        <v>167</v>
      </c>
      <c r="L163" s="37" t="s">
        <v>522</v>
      </c>
      <c r="M163" s="37" t="s">
        <v>521</v>
      </c>
      <c r="N163" s="37"/>
      <c r="O163" s="39" t="s">
        <v>449</v>
      </c>
      <c r="P163" s="37" t="s">
        <v>420</v>
      </c>
      <c r="Q163" s="37" t="s">
        <v>205</v>
      </c>
      <c r="R163" s="57" t="s">
        <v>256</v>
      </c>
      <c r="S163" s="37"/>
      <c r="T163" s="47"/>
      <c r="U163" s="47"/>
    </row>
    <row r="164" spans="1:21" ht="143.25" hidden="1" customHeight="1" x14ac:dyDescent="0.3">
      <c r="A164" s="38" t="s">
        <v>70</v>
      </c>
      <c r="B164" s="37" t="s">
        <v>60</v>
      </c>
      <c r="C164" s="37" t="s">
        <v>55</v>
      </c>
      <c r="D164" s="35" t="s">
        <v>58</v>
      </c>
      <c r="E164" s="37" t="s">
        <v>477</v>
      </c>
      <c r="F164" s="37" t="s">
        <v>464</v>
      </c>
      <c r="G164" s="37" t="s">
        <v>189</v>
      </c>
      <c r="H164" s="37" t="s">
        <v>197</v>
      </c>
      <c r="I164" s="37" t="s">
        <v>167</v>
      </c>
      <c r="J164" s="37" t="s">
        <v>167</v>
      </c>
      <c r="K164" s="37" t="s">
        <v>167</v>
      </c>
      <c r="L164" s="37" t="s">
        <v>522</v>
      </c>
      <c r="M164" s="37" t="s">
        <v>521</v>
      </c>
      <c r="N164" s="37"/>
      <c r="O164" s="39" t="s">
        <v>449</v>
      </c>
      <c r="P164" s="37" t="s">
        <v>420</v>
      </c>
      <c r="Q164" s="37" t="s">
        <v>205</v>
      </c>
      <c r="R164" s="57" t="s">
        <v>251</v>
      </c>
      <c r="S164" s="37"/>
      <c r="T164" s="47"/>
      <c r="U164" s="47"/>
    </row>
    <row r="165" spans="1:21" ht="143.25" hidden="1" customHeight="1" x14ac:dyDescent="0.3">
      <c r="A165" s="38" t="s">
        <v>164</v>
      </c>
      <c r="B165" s="37" t="s">
        <v>60</v>
      </c>
      <c r="C165" s="37" t="s">
        <v>55</v>
      </c>
      <c r="D165" s="35" t="s">
        <v>58</v>
      </c>
      <c r="E165" s="37" t="s">
        <v>477</v>
      </c>
      <c r="F165" s="37" t="s">
        <v>464</v>
      </c>
      <c r="G165" s="37" t="s">
        <v>100</v>
      </c>
      <c r="H165" s="37" t="s">
        <v>197</v>
      </c>
      <c r="I165" s="37" t="s">
        <v>167</v>
      </c>
      <c r="J165" s="37" t="s">
        <v>167</v>
      </c>
      <c r="K165" s="37" t="s">
        <v>167</v>
      </c>
      <c r="L165" s="37" t="s">
        <v>522</v>
      </c>
      <c r="M165" s="37" t="s">
        <v>521</v>
      </c>
      <c r="N165" s="37"/>
      <c r="O165" s="39" t="s">
        <v>449</v>
      </c>
      <c r="P165" s="37" t="s">
        <v>420</v>
      </c>
      <c r="Q165" s="37" t="s">
        <v>205</v>
      </c>
      <c r="R165" s="57" t="s">
        <v>269</v>
      </c>
      <c r="S165" s="37"/>
      <c r="T165" s="49" t="s">
        <v>328</v>
      </c>
      <c r="U165" s="37" t="s">
        <v>320</v>
      </c>
    </row>
    <row r="166" spans="1:21" ht="143.25" hidden="1" customHeight="1" x14ac:dyDescent="0.3">
      <c r="A166" s="38" t="s">
        <v>164</v>
      </c>
      <c r="B166" s="37" t="s">
        <v>60</v>
      </c>
      <c r="C166" s="37" t="s">
        <v>55</v>
      </c>
      <c r="D166" s="35" t="s">
        <v>58</v>
      </c>
      <c r="E166" s="37" t="s">
        <v>477</v>
      </c>
      <c r="F166" s="37" t="s">
        <v>464</v>
      </c>
      <c r="G166" s="37" t="s">
        <v>100</v>
      </c>
      <c r="H166" s="37" t="s">
        <v>197</v>
      </c>
      <c r="I166" s="37" t="s">
        <v>167</v>
      </c>
      <c r="J166" s="37" t="s">
        <v>167</v>
      </c>
      <c r="K166" s="37" t="s">
        <v>167</v>
      </c>
      <c r="L166" s="37" t="s">
        <v>522</v>
      </c>
      <c r="M166" s="37" t="s">
        <v>521</v>
      </c>
      <c r="N166" s="37"/>
      <c r="O166" s="39" t="s">
        <v>449</v>
      </c>
      <c r="P166" s="37" t="s">
        <v>420</v>
      </c>
      <c r="Q166" s="37" t="s">
        <v>205</v>
      </c>
      <c r="R166" s="57" t="s">
        <v>270</v>
      </c>
      <c r="S166" s="37"/>
      <c r="T166" s="49" t="s">
        <v>328</v>
      </c>
      <c r="U166" s="37" t="s">
        <v>320</v>
      </c>
    </row>
    <row r="167" spans="1:21" ht="143.25" hidden="1" customHeight="1" x14ac:dyDescent="0.3">
      <c r="A167" s="38" t="s">
        <v>164</v>
      </c>
      <c r="B167" s="37" t="s">
        <v>60</v>
      </c>
      <c r="C167" s="37" t="s">
        <v>55</v>
      </c>
      <c r="D167" s="35" t="s">
        <v>58</v>
      </c>
      <c r="E167" s="37" t="s">
        <v>477</v>
      </c>
      <c r="F167" s="37" t="s">
        <v>464</v>
      </c>
      <c r="G167" s="37" t="s">
        <v>100</v>
      </c>
      <c r="H167" s="37" t="s">
        <v>197</v>
      </c>
      <c r="I167" s="37" t="s">
        <v>167</v>
      </c>
      <c r="J167" s="37" t="s">
        <v>167</v>
      </c>
      <c r="K167" s="37" t="s">
        <v>167</v>
      </c>
      <c r="L167" s="37" t="s">
        <v>522</v>
      </c>
      <c r="M167" s="37" t="s">
        <v>521</v>
      </c>
      <c r="N167" s="37"/>
      <c r="O167" s="39" t="s">
        <v>449</v>
      </c>
      <c r="P167" s="37" t="s">
        <v>420</v>
      </c>
      <c r="Q167" s="37" t="s">
        <v>205</v>
      </c>
      <c r="R167" s="57" t="s">
        <v>250</v>
      </c>
      <c r="S167" s="37"/>
      <c r="T167" s="49" t="s">
        <v>328</v>
      </c>
      <c r="U167" s="37" t="s">
        <v>320</v>
      </c>
    </row>
    <row r="168" spans="1:21" ht="135.75" hidden="1" customHeight="1" x14ac:dyDescent="0.3">
      <c r="A168" s="38" t="s">
        <v>164</v>
      </c>
      <c r="B168" s="37" t="s">
        <v>60</v>
      </c>
      <c r="C168" s="37" t="s">
        <v>55</v>
      </c>
      <c r="D168" s="35" t="s">
        <v>58</v>
      </c>
      <c r="E168" s="37" t="s">
        <v>477</v>
      </c>
      <c r="F168" s="37" t="s">
        <v>464</v>
      </c>
      <c r="G168" s="37" t="s">
        <v>100</v>
      </c>
      <c r="H168" s="37" t="s">
        <v>197</v>
      </c>
      <c r="I168" s="37" t="s">
        <v>167</v>
      </c>
      <c r="J168" s="37" t="s">
        <v>167</v>
      </c>
      <c r="K168" s="37" t="s">
        <v>167</v>
      </c>
      <c r="L168" s="37" t="s">
        <v>522</v>
      </c>
      <c r="M168" s="37" t="s">
        <v>521</v>
      </c>
      <c r="N168" s="37"/>
      <c r="O168" s="39" t="s">
        <v>449</v>
      </c>
      <c r="P168" s="37" t="s">
        <v>420</v>
      </c>
      <c r="Q168" s="37" t="s">
        <v>205</v>
      </c>
      <c r="R168" s="57" t="s">
        <v>251</v>
      </c>
      <c r="S168" s="37"/>
      <c r="T168" s="49" t="s">
        <v>328</v>
      </c>
      <c r="U168" s="37" t="s">
        <v>320</v>
      </c>
    </row>
    <row r="169" spans="1:21" ht="135.75" hidden="1" customHeight="1" x14ac:dyDescent="0.3">
      <c r="A169" s="38" t="s">
        <v>163</v>
      </c>
      <c r="B169" s="37" t="s">
        <v>60</v>
      </c>
      <c r="C169" s="37" t="s">
        <v>55</v>
      </c>
      <c r="D169" s="35" t="s">
        <v>246</v>
      </c>
      <c r="E169" s="37" t="s">
        <v>478</v>
      </c>
      <c r="F169" s="37" t="s">
        <v>465</v>
      </c>
      <c r="G169" s="37" t="s">
        <v>189</v>
      </c>
      <c r="H169" s="37" t="s">
        <v>197</v>
      </c>
      <c r="I169" s="37" t="s">
        <v>167</v>
      </c>
      <c r="J169" s="37" t="s">
        <v>167</v>
      </c>
      <c r="K169" s="37" t="s">
        <v>167</v>
      </c>
      <c r="L169" s="37" t="s">
        <v>522</v>
      </c>
      <c r="M169" s="37" t="s">
        <v>521</v>
      </c>
      <c r="N169" s="37"/>
      <c r="O169" s="39" t="s">
        <v>449</v>
      </c>
      <c r="P169" s="37" t="s">
        <v>420</v>
      </c>
      <c r="Q169" s="37" t="s">
        <v>205</v>
      </c>
      <c r="R169" s="57" t="s">
        <v>231</v>
      </c>
      <c r="S169" s="37"/>
      <c r="T169" s="49" t="s">
        <v>429</v>
      </c>
      <c r="U169" s="37" t="s">
        <v>320</v>
      </c>
    </row>
    <row r="170" spans="1:21" ht="135.75" hidden="1" customHeight="1" x14ac:dyDescent="0.3">
      <c r="A170" s="38" t="s">
        <v>163</v>
      </c>
      <c r="B170" s="37" t="s">
        <v>60</v>
      </c>
      <c r="C170" s="37" t="s">
        <v>55</v>
      </c>
      <c r="D170" s="35" t="s">
        <v>246</v>
      </c>
      <c r="E170" s="37" t="s">
        <v>478</v>
      </c>
      <c r="F170" s="37" t="s">
        <v>465</v>
      </c>
      <c r="G170" s="37" t="s">
        <v>189</v>
      </c>
      <c r="H170" s="37" t="s">
        <v>197</v>
      </c>
      <c r="I170" s="37" t="s">
        <v>167</v>
      </c>
      <c r="J170" s="37" t="s">
        <v>167</v>
      </c>
      <c r="K170" s="37" t="s">
        <v>167</v>
      </c>
      <c r="L170" s="37" t="s">
        <v>522</v>
      </c>
      <c r="M170" s="37" t="s">
        <v>521</v>
      </c>
      <c r="N170" s="37"/>
      <c r="O170" s="39" t="s">
        <v>449</v>
      </c>
      <c r="P170" s="37" t="s">
        <v>420</v>
      </c>
      <c r="Q170" s="37" t="s">
        <v>205</v>
      </c>
      <c r="R170" s="57" t="s">
        <v>256</v>
      </c>
      <c r="S170" s="37"/>
      <c r="T170" s="49" t="s">
        <v>342</v>
      </c>
      <c r="U170" s="37" t="s">
        <v>320</v>
      </c>
    </row>
    <row r="171" spans="1:21" ht="126" hidden="1" customHeight="1" x14ac:dyDescent="0.3">
      <c r="A171" s="38" t="s">
        <v>163</v>
      </c>
      <c r="B171" s="37" t="s">
        <v>60</v>
      </c>
      <c r="C171" s="37" t="s">
        <v>55</v>
      </c>
      <c r="D171" s="35" t="s">
        <v>246</v>
      </c>
      <c r="E171" s="37" t="s">
        <v>478</v>
      </c>
      <c r="F171" s="37" t="s">
        <v>465</v>
      </c>
      <c r="G171" s="37" t="s">
        <v>189</v>
      </c>
      <c r="H171" s="37" t="s">
        <v>197</v>
      </c>
      <c r="I171" s="37" t="s">
        <v>167</v>
      </c>
      <c r="J171" s="37" t="s">
        <v>167</v>
      </c>
      <c r="K171" s="37" t="s">
        <v>167</v>
      </c>
      <c r="L171" s="37" t="s">
        <v>522</v>
      </c>
      <c r="M171" s="37" t="s">
        <v>521</v>
      </c>
      <c r="N171" s="37"/>
      <c r="O171" s="39" t="s">
        <v>449</v>
      </c>
      <c r="P171" s="37" t="s">
        <v>420</v>
      </c>
      <c r="Q171" s="37" t="s">
        <v>205</v>
      </c>
      <c r="R171" s="57" t="s">
        <v>251</v>
      </c>
      <c r="S171" s="37"/>
      <c r="T171" s="49" t="s">
        <v>342</v>
      </c>
      <c r="U171" s="37" t="s">
        <v>320</v>
      </c>
    </row>
    <row r="172" spans="1:21" ht="126" hidden="1" customHeight="1" x14ac:dyDescent="0.3">
      <c r="A172" s="38" t="s">
        <v>73</v>
      </c>
      <c r="B172" s="37" t="s">
        <v>60</v>
      </c>
      <c r="C172" s="37" t="s">
        <v>57</v>
      </c>
      <c r="D172" s="35" t="s">
        <v>238</v>
      </c>
      <c r="E172" s="35" t="s">
        <v>426</v>
      </c>
      <c r="F172" s="37" t="s">
        <v>431</v>
      </c>
      <c r="G172" s="35" t="s">
        <v>189</v>
      </c>
      <c r="H172" s="37" t="s">
        <v>199</v>
      </c>
      <c r="I172" s="37" t="s">
        <v>167</v>
      </c>
      <c r="J172" s="37" t="s">
        <v>167</v>
      </c>
      <c r="K172" s="37" t="s">
        <v>167</v>
      </c>
      <c r="L172" s="37" t="s">
        <v>522</v>
      </c>
      <c r="M172" s="37" t="s">
        <v>521</v>
      </c>
      <c r="N172" s="37"/>
      <c r="O172" s="39" t="s">
        <v>449</v>
      </c>
      <c r="P172" s="37" t="s">
        <v>420</v>
      </c>
      <c r="Q172" s="37" t="s">
        <v>205</v>
      </c>
      <c r="R172" s="57" t="s">
        <v>271</v>
      </c>
      <c r="S172" s="37"/>
      <c r="T172" s="47"/>
      <c r="U172" s="47"/>
    </row>
    <row r="173" spans="1:21" ht="126" hidden="1" customHeight="1" x14ac:dyDescent="0.3">
      <c r="A173" s="38" t="s">
        <v>73</v>
      </c>
      <c r="B173" s="37" t="s">
        <v>60</v>
      </c>
      <c r="C173" s="37" t="s">
        <v>57</v>
      </c>
      <c r="D173" s="35" t="s">
        <v>238</v>
      </c>
      <c r="E173" s="35" t="s">
        <v>426</v>
      </c>
      <c r="F173" s="37" t="s">
        <v>431</v>
      </c>
      <c r="G173" s="35" t="s">
        <v>189</v>
      </c>
      <c r="H173" s="37" t="s">
        <v>199</v>
      </c>
      <c r="I173" s="37" t="s">
        <v>167</v>
      </c>
      <c r="J173" s="37" t="s">
        <v>167</v>
      </c>
      <c r="K173" s="37" t="s">
        <v>167</v>
      </c>
      <c r="L173" s="37" t="s">
        <v>522</v>
      </c>
      <c r="M173" s="37" t="s">
        <v>521</v>
      </c>
      <c r="N173" s="37"/>
      <c r="O173" s="39" t="s">
        <v>449</v>
      </c>
      <c r="P173" s="37" t="s">
        <v>420</v>
      </c>
      <c r="Q173" s="37" t="s">
        <v>205</v>
      </c>
      <c r="R173" s="57" t="s">
        <v>272</v>
      </c>
      <c r="S173" s="37"/>
      <c r="T173" s="47"/>
      <c r="U173" s="47"/>
    </row>
    <row r="174" spans="1:21" ht="131.25" hidden="1" customHeight="1" x14ac:dyDescent="0.3">
      <c r="A174" s="38" t="s">
        <v>73</v>
      </c>
      <c r="B174" s="37" t="s">
        <v>60</v>
      </c>
      <c r="C174" s="37" t="s">
        <v>57</v>
      </c>
      <c r="D174" s="35" t="s">
        <v>238</v>
      </c>
      <c r="E174" s="35" t="s">
        <v>426</v>
      </c>
      <c r="F174" s="37" t="s">
        <v>431</v>
      </c>
      <c r="G174" s="35" t="s">
        <v>189</v>
      </c>
      <c r="H174" s="37" t="s">
        <v>199</v>
      </c>
      <c r="I174" s="37" t="s">
        <v>167</v>
      </c>
      <c r="J174" s="37" t="s">
        <v>167</v>
      </c>
      <c r="K174" s="37" t="s">
        <v>167</v>
      </c>
      <c r="L174" s="37" t="s">
        <v>522</v>
      </c>
      <c r="M174" s="37" t="s">
        <v>521</v>
      </c>
      <c r="N174" s="37"/>
      <c r="O174" s="39" t="s">
        <v>449</v>
      </c>
      <c r="P174" s="37" t="s">
        <v>420</v>
      </c>
      <c r="Q174" s="37" t="s">
        <v>205</v>
      </c>
      <c r="R174" s="57" t="s">
        <v>256</v>
      </c>
      <c r="S174" s="37"/>
      <c r="T174" s="47"/>
      <c r="U174" s="47"/>
    </row>
    <row r="175" spans="1:21" ht="131.25" hidden="1" customHeight="1" x14ac:dyDescent="0.3">
      <c r="A175" s="38" t="s">
        <v>73</v>
      </c>
      <c r="B175" s="37" t="s">
        <v>60</v>
      </c>
      <c r="C175" s="37" t="s">
        <v>57</v>
      </c>
      <c r="D175" s="35" t="s">
        <v>238</v>
      </c>
      <c r="E175" s="35" t="s">
        <v>426</v>
      </c>
      <c r="F175" s="37" t="s">
        <v>431</v>
      </c>
      <c r="G175" s="35" t="s">
        <v>189</v>
      </c>
      <c r="H175" s="37" t="s">
        <v>199</v>
      </c>
      <c r="I175" s="37" t="s">
        <v>167</v>
      </c>
      <c r="J175" s="37" t="s">
        <v>167</v>
      </c>
      <c r="K175" s="37" t="s">
        <v>167</v>
      </c>
      <c r="L175" s="37" t="s">
        <v>522</v>
      </c>
      <c r="M175" s="37" t="s">
        <v>521</v>
      </c>
      <c r="N175" s="37"/>
      <c r="O175" s="39" t="s">
        <v>449</v>
      </c>
      <c r="P175" s="37" t="s">
        <v>420</v>
      </c>
      <c r="Q175" s="37" t="s">
        <v>205</v>
      </c>
      <c r="R175" s="57" t="s">
        <v>251</v>
      </c>
      <c r="S175" s="37"/>
      <c r="T175" s="47"/>
      <c r="U175" s="47"/>
    </row>
    <row r="176" spans="1:21" ht="131.25" hidden="1" customHeight="1" x14ac:dyDescent="0.3">
      <c r="A176" s="38" t="s">
        <v>74</v>
      </c>
      <c r="B176" s="37" t="s">
        <v>60</v>
      </c>
      <c r="C176" s="37" t="s">
        <v>57</v>
      </c>
      <c r="D176" s="35" t="s">
        <v>243</v>
      </c>
      <c r="E176" s="37" t="s">
        <v>94</v>
      </c>
      <c r="F176" s="15" t="s">
        <v>526</v>
      </c>
      <c r="G176" s="35" t="s">
        <v>189</v>
      </c>
      <c r="H176" s="37" t="s">
        <v>199</v>
      </c>
      <c r="I176" s="37" t="s">
        <v>167</v>
      </c>
      <c r="J176" s="37" t="s">
        <v>167</v>
      </c>
      <c r="K176" s="37" t="s">
        <v>167</v>
      </c>
      <c r="L176" s="37" t="s">
        <v>522</v>
      </c>
      <c r="M176" s="37" t="s">
        <v>521</v>
      </c>
      <c r="N176" s="37"/>
      <c r="O176" s="39" t="s">
        <v>449</v>
      </c>
      <c r="P176" s="37" t="s">
        <v>420</v>
      </c>
      <c r="Q176" s="37" t="s">
        <v>205</v>
      </c>
      <c r="R176" s="57" t="s">
        <v>232</v>
      </c>
      <c r="S176" s="37"/>
      <c r="T176" s="47"/>
      <c r="U176" s="47"/>
    </row>
    <row r="177" spans="1:21" ht="126" hidden="1" customHeight="1" x14ac:dyDescent="0.3">
      <c r="A177" s="38" t="s">
        <v>74</v>
      </c>
      <c r="B177" s="37" t="s">
        <v>60</v>
      </c>
      <c r="C177" s="37" t="s">
        <v>57</v>
      </c>
      <c r="D177" s="35" t="s">
        <v>243</v>
      </c>
      <c r="E177" s="37" t="s">
        <v>94</v>
      </c>
      <c r="F177" s="15" t="s">
        <v>526</v>
      </c>
      <c r="G177" s="35" t="s">
        <v>189</v>
      </c>
      <c r="H177" s="37" t="s">
        <v>199</v>
      </c>
      <c r="I177" s="37" t="s">
        <v>167</v>
      </c>
      <c r="J177" s="37" t="s">
        <v>167</v>
      </c>
      <c r="K177" s="37" t="s">
        <v>167</v>
      </c>
      <c r="L177" s="37" t="s">
        <v>522</v>
      </c>
      <c r="M177" s="37" t="s">
        <v>521</v>
      </c>
      <c r="N177" s="37"/>
      <c r="O177" s="39" t="s">
        <v>449</v>
      </c>
      <c r="P177" s="37" t="s">
        <v>420</v>
      </c>
      <c r="Q177" s="37" t="s">
        <v>205</v>
      </c>
      <c r="R177" s="57" t="s">
        <v>256</v>
      </c>
      <c r="S177" s="37"/>
      <c r="T177" s="47"/>
      <c r="U177" s="47"/>
    </row>
    <row r="178" spans="1:21" ht="126" hidden="1" customHeight="1" x14ac:dyDescent="0.3">
      <c r="A178" s="38" t="s">
        <v>74</v>
      </c>
      <c r="B178" s="37" t="s">
        <v>60</v>
      </c>
      <c r="C178" s="37" t="s">
        <v>57</v>
      </c>
      <c r="D178" s="35" t="s">
        <v>243</v>
      </c>
      <c r="E178" s="37" t="s">
        <v>94</v>
      </c>
      <c r="F178" s="15" t="s">
        <v>526</v>
      </c>
      <c r="G178" s="35" t="s">
        <v>189</v>
      </c>
      <c r="H178" s="37" t="s">
        <v>199</v>
      </c>
      <c r="I178" s="37" t="s">
        <v>167</v>
      </c>
      <c r="J178" s="37" t="s">
        <v>167</v>
      </c>
      <c r="K178" s="37" t="s">
        <v>167</v>
      </c>
      <c r="L178" s="37" t="s">
        <v>522</v>
      </c>
      <c r="M178" s="37" t="s">
        <v>521</v>
      </c>
      <c r="N178" s="37"/>
      <c r="O178" s="39" t="s">
        <v>449</v>
      </c>
      <c r="P178" s="37" t="s">
        <v>420</v>
      </c>
      <c r="Q178" s="37" t="s">
        <v>205</v>
      </c>
      <c r="R178" s="57" t="s">
        <v>251</v>
      </c>
      <c r="S178" s="37"/>
      <c r="T178" s="47"/>
      <c r="U178" s="47"/>
    </row>
    <row r="179" spans="1:21" ht="126" hidden="1" customHeight="1" x14ac:dyDescent="0.3">
      <c r="A179" s="38" t="s">
        <v>160</v>
      </c>
      <c r="B179" s="37" t="s">
        <v>60</v>
      </c>
      <c r="C179" s="37" t="s">
        <v>57</v>
      </c>
      <c r="D179" s="35" t="s">
        <v>237</v>
      </c>
      <c r="E179" s="37" t="s">
        <v>94</v>
      </c>
      <c r="F179" s="37" t="s">
        <v>469</v>
      </c>
      <c r="G179" s="37" t="s">
        <v>99</v>
      </c>
      <c r="H179" s="37" t="s">
        <v>200</v>
      </c>
      <c r="I179" s="37" t="s">
        <v>167</v>
      </c>
      <c r="J179" s="37" t="s">
        <v>167</v>
      </c>
      <c r="K179" s="37" t="s">
        <v>167</v>
      </c>
      <c r="L179" s="37" t="s">
        <v>522</v>
      </c>
      <c r="M179" s="37" t="s">
        <v>521</v>
      </c>
      <c r="N179" s="37"/>
      <c r="O179" s="39" t="s">
        <v>449</v>
      </c>
      <c r="P179" s="37" t="s">
        <v>420</v>
      </c>
      <c r="Q179" s="37" t="s">
        <v>205</v>
      </c>
      <c r="R179" s="57" t="s">
        <v>232</v>
      </c>
      <c r="S179" s="37"/>
      <c r="T179" s="47"/>
      <c r="U179" s="47"/>
    </row>
    <row r="180" spans="1:21" ht="138" hidden="1" customHeight="1" x14ac:dyDescent="0.3">
      <c r="A180" s="38" t="s">
        <v>160</v>
      </c>
      <c r="B180" s="37" t="s">
        <v>60</v>
      </c>
      <c r="C180" s="37" t="s">
        <v>57</v>
      </c>
      <c r="D180" s="35" t="s">
        <v>237</v>
      </c>
      <c r="E180" s="37" t="s">
        <v>94</v>
      </c>
      <c r="F180" s="37" t="s">
        <v>469</v>
      </c>
      <c r="G180" s="37" t="s">
        <v>99</v>
      </c>
      <c r="H180" s="37" t="s">
        <v>200</v>
      </c>
      <c r="I180" s="37" t="s">
        <v>167</v>
      </c>
      <c r="J180" s="37" t="s">
        <v>167</v>
      </c>
      <c r="K180" s="37" t="s">
        <v>167</v>
      </c>
      <c r="L180" s="37" t="s">
        <v>522</v>
      </c>
      <c r="M180" s="37" t="s">
        <v>521</v>
      </c>
      <c r="N180" s="37"/>
      <c r="O180" s="39" t="s">
        <v>449</v>
      </c>
      <c r="P180" s="37" t="s">
        <v>420</v>
      </c>
      <c r="Q180" s="37" t="s">
        <v>205</v>
      </c>
      <c r="R180" s="57" t="s">
        <v>256</v>
      </c>
      <c r="S180" s="37"/>
      <c r="T180" s="47"/>
      <c r="U180" s="47"/>
    </row>
    <row r="181" spans="1:21" ht="138" hidden="1" customHeight="1" x14ac:dyDescent="0.3">
      <c r="A181" s="38" t="s">
        <v>160</v>
      </c>
      <c r="B181" s="37" t="s">
        <v>60</v>
      </c>
      <c r="C181" s="37" t="s">
        <v>57</v>
      </c>
      <c r="D181" s="35" t="s">
        <v>237</v>
      </c>
      <c r="E181" s="37" t="s">
        <v>94</v>
      </c>
      <c r="F181" s="37" t="s">
        <v>469</v>
      </c>
      <c r="G181" s="37" t="s">
        <v>99</v>
      </c>
      <c r="H181" s="37" t="s">
        <v>200</v>
      </c>
      <c r="I181" s="37" t="s">
        <v>167</v>
      </c>
      <c r="J181" s="37" t="s">
        <v>167</v>
      </c>
      <c r="K181" s="37" t="s">
        <v>167</v>
      </c>
      <c r="L181" s="37" t="s">
        <v>522</v>
      </c>
      <c r="M181" s="37" t="s">
        <v>521</v>
      </c>
      <c r="N181" s="37"/>
      <c r="O181" s="39" t="s">
        <v>449</v>
      </c>
      <c r="P181" s="37" t="s">
        <v>420</v>
      </c>
      <c r="Q181" s="37" t="s">
        <v>205</v>
      </c>
      <c r="R181" s="57" t="s">
        <v>251</v>
      </c>
      <c r="S181" s="37"/>
      <c r="T181" s="47"/>
      <c r="U181" s="47"/>
    </row>
    <row r="182" spans="1:21" ht="138" hidden="1" customHeight="1" x14ac:dyDescent="0.3">
      <c r="A182" s="38" t="s">
        <v>159</v>
      </c>
      <c r="B182" s="37" t="s">
        <v>60</v>
      </c>
      <c r="C182" s="37" t="s">
        <v>57</v>
      </c>
      <c r="D182" s="37" t="s">
        <v>238</v>
      </c>
      <c r="E182" s="35" t="s">
        <v>462</v>
      </c>
      <c r="F182" s="37" t="s">
        <v>469</v>
      </c>
      <c r="G182" s="35" t="s">
        <v>189</v>
      </c>
      <c r="H182" s="37" t="s">
        <v>199</v>
      </c>
      <c r="I182" s="37" t="s">
        <v>167</v>
      </c>
      <c r="J182" s="37" t="s">
        <v>167</v>
      </c>
      <c r="K182" s="37" t="s">
        <v>167</v>
      </c>
      <c r="L182" s="37" t="s">
        <v>522</v>
      </c>
      <c r="M182" s="37" t="s">
        <v>521</v>
      </c>
      <c r="N182" s="37"/>
      <c r="O182" s="39" t="s">
        <v>449</v>
      </c>
      <c r="P182" s="37" t="s">
        <v>420</v>
      </c>
      <c r="Q182" s="37" t="s">
        <v>205</v>
      </c>
      <c r="R182" s="57" t="s">
        <v>233</v>
      </c>
      <c r="S182" s="37"/>
      <c r="T182" s="47"/>
      <c r="U182" s="47"/>
    </row>
    <row r="183" spans="1:21" ht="126.75" hidden="1" customHeight="1" x14ac:dyDescent="0.3">
      <c r="A183" s="38" t="s">
        <v>159</v>
      </c>
      <c r="B183" s="37" t="s">
        <v>60</v>
      </c>
      <c r="C183" s="37" t="s">
        <v>57</v>
      </c>
      <c r="D183" s="37" t="s">
        <v>238</v>
      </c>
      <c r="E183" s="35" t="s">
        <v>462</v>
      </c>
      <c r="F183" s="37" t="s">
        <v>469</v>
      </c>
      <c r="G183" s="35" t="s">
        <v>189</v>
      </c>
      <c r="H183" s="37" t="s">
        <v>199</v>
      </c>
      <c r="I183" s="37" t="s">
        <v>167</v>
      </c>
      <c r="J183" s="37" t="s">
        <v>167</v>
      </c>
      <c r="K183" s="37" t="s">
        <v>167</v>
      </c>
      <c r="L183" s="37" t="s">
        <v>522</v>
      </c>
      <c r="M183" s="37" t="s">
        <v>521</v>
      </c>
      <c r="N183" s="37"/>
      <c r="O183" s="39" t="s">
        <v>449</v>
      </c>
      <c r="P183" s="37" t="s">
        <v>420</v>
      </c>
      <c r="Q183" s="37" t="s">
        <v>205</v>
      </c>
      <c r="R183" s="57" t="s">
        <v>256</v>
      </c>
      <c r="S183" s="37"/>
      <c r="T183" s="47"/>
      <c r="U183" s="47"/>
    </row>
    <row r="184" spans="1:21" ht="126.75" hidden="1" customHeight="1" x14ac:dyDescent="0.3">
      <c r="A184" s="38" t="s">
        <v>159</v>
      </c>
      <c r="B184" s="37" t="s">
        <v>60</v>
      </c>
      <c r="C184" s="37" t="s">
        <v>57</v>
      </c>
      <c r="D184" s="37" t="s">
        <v>238</v>
      </c>
      <c r="E184" s="35" t="s">
        <v>462</v>
      </c>
      <c r="F184" s="37" t="s">
        <v>469</v>
      </c>
      <c r="G184" s="35" t="s">
        <v>189</v>
      </c>
      <c r="H184" s="37" t="s">
        <v>199</v>
      </c>
      <c r="I184" s="37" t="s">
        <v>167</v>
      </c>
      <c r="J184" s="37" t="s">
        <v>167</v>
      </c>
      <c r="K184" s="37" t="s">
        <v>167</v>
      </c>
      <c r="L184" s="37" t="s">
        <v>522</v>
      </c>
      <c r="M184" s="37" t="s">
        <v>521</v>
      </c>
      <c r="N184" s="37"/>
      <c r="O184" s="39" t="s">
        <v>449</v>
      </c>
      <c r="P184" s="37" t="s">
        <v>420</v>
      </c>
      <c r="Q184" s="37" t="s">
        <v>205</v>
      </c>
      <c r="R184" s="57" t="s">
        <v>251</v>
      </c>
      <c r="S184" s="37"/>
      <c r="T184" s="47"/>
      <c r="U184" s="47"/>
    </row>
    <row r="185" spans="1:21" ht="126.75" hidden="1" customHeight="1" x14ac:dyDescent="0.3">
      <c r="A185" s="38" t="s">
        <v>78</v>
      </c>
      <c r="B185" s="37" t="s">
        <v>60</v>
      </c>
      <c r="C185" s="37" t="s">
        <v>57</v>
      </c>
      <c r="D185" s="35" t="s">
        <v>239</v>
      </c>
      <c r="E185" s="35" t="s">
        <v>470</v>
      </c>
      <c r="F185" s="37" t="s">
        <v>525</v>
      </c>
      <c r="G185" s="35" t="s">
        <v>49</v>
      </c>
      <c r="H185" s="37" t="s">
        <v>199</v>
      </c>
      <c r="I185" s="37" t="s">
        <v>167</v>
      </c>
      <c r="J185" s="37" t="s">
        <v>167</v>
      </c>
      <c r="K185" s="37" t="s">
        <v>167</v>
      </c>
      <c r="L185" s="37" t="s">
        <v>522</v>
      </c>
      <c r="M185" s="37" t="s">
        <v>521</v>
      </c>
      <c r="N185" s="37"/>
      <c r="O185" s="39" t="s">
        <v>449</v>
      </c>
      <c r="P185" s="37" t="s">
        <v>420</v>
      </c>
      <c r="Q185" s="37" t="s">
        <v>205</v>
      </c>
      <c r="R185" s="57" t="s">
        <v>227</v>
      </c>
      <c r="S185" s="37"/>
      <c r="T185" s="47"/>
      <c r="U185" s="47"/>
    </row>
    <row r="186" spans="1:21" ht="126.75" hidden="1" customHeight="1" x14ac:dyDescent="0.3">
      <c r="A186" s="38" t="s">
        <v>78</v>
      </c>
      <c r="B186" s="37" t="s">
        <v>60</v>
      </c>
      <c r="C186" s="37" t="s">
        <v>57</v>
      </c>
      <c r="D186" s="35" t="s">
        <v>239</v>
      </c>
      <c r="E186" s="35" t="s">
        <v>470</v>
      </c>
      <c r="F186" s="37" t="s">
        <v>525</v>
      </c>
      <c r="G186" s="35" t="s">
        <v>49</v>
      </c>
      <c r="H186" s="37" t="s">
        <v>199</v>
      </c>
      <c r="I186" s="37" t="s">
        <v>167</v>
      </c>
      <c r="J186" s="37" t="s">
        <v>167</v>
      </c>
      <c r="K186" s="37" t="s">
        <v>167</v>
      </c>
      <c r="L186" s="37" t="s">
        <v>522</v>
      </c>
      <c r="M186" s="37" t="s">
        <v>521</v>
      </c>
      <c r="N186" s="37"/>
      <c r="O186" s="39" t="s">
        <v>449</v>
      </c>
      <c r="P186" s="37" t="s">
        <v>420</v>
      </c>
      <c r="Q186" s="37" t="s">
        <v>205</v>
      </c>
      <c r="R186" s="57" t="s">
        <v>250</v>
      </c>
      <c r="S186" s="37"/>
      <c r="T186" s="47"/>
      <c r="U186" s="47"/>
    </row>
    <row r="187" spans="1:21" ht="126.75" hidden="1" customHeight="1" x14ac:dyDescent="0.3">
      <c r="A187" s="38" t="s">
        <v>78</v>
      </c>
      <c r="B187" s="37" t="s">
        <v>60</v>
      </c>
      <c r="C187" s="37" t="s">
        <v>57</v>
      </c>
      <c r="D187" s="35" t="s">
        <v>239</v>
      </c>
      <c r="E187" s="35" t="s">
        <v>470</v>
      </c>
      <c r="F187" s="37" t="s">
        <v>525</v>
      </c>
      <c r="G187" s="35" t="s">
        <v>49</v>
      </c>
      <c r="H187" s="37" t="s">
        <v>199</v>
      </c>
      <c r="I187" s="37" t="s">
        <v>167</v>
      </c>
      <c r="J187" s="37" t="s">
        <v>167</v>
      </c>
      <c r="K187" s="37" t="s">
        <v>167</v>
      </c>
      <c r="L187" s="37" t="s">
        <v>522</v>
      </c>
      <c r="M187" s="37" t="s">
        <v>521</v>
      </c>
      <c r="N187" s="37"/>
      <c r="O187" s="39" t="s">
        <v>449</v>
      </c>
      <c r="P187" s="37" t="s">
        <v>420</v>
      </c>
      <c r="Q187" s="37" t="s">
        <v>205</v>
      </c>
      <c r="R187" s="57" t="s">
        <v>251</v>
      </c>
      <c r="S187" s="37"/>
      <c r="T187" s="47"/>
      <c r="U187" s="47"/>
    </row>
    <row r="188" spans="1:21" ht="125.25" hidden="1" customHeight="1" x14ac:dyDescent="0.3">
      <c r="A188" s="38" t="s">
        <v>75</v>
      </c>
      <c r="B188" s="37" t="s">
        <v>60</v>
      </c>
      <c r="C188" s="37" t="s">
        <v>57</v>
      </c>
      <c r="D188" s="35" t="s">
        <v>246</v>
      </c>
      <c r="E188" s="37" t="s">
        <v>478</v>
      </c>
      <c r="F188" s="37" t="s">
        <v>465</v>
      </c>
      <c r="G188" s="35" t="s">
        <v>100</v>
      </c>
      <c r="H188" s="37" t="s">
        <v>197</v>
      </c>
      <c r="I188" s="37" t="s">
        <v>167</v>
      </c>
      <c r="J188" s="37" t="s">
        <v>167</v>
      </c>
      <c r="K188" s="37" t="s">
        <v>167</v>
      </c>
      <c r="L188" s="37" t="s">
        <v>522</v>
      </c>
      <c r="M188" s="37" t="s">
        <v>521</v>
      </c>
      <c r="N188" s="37"/>
      <c r="O188" s="39" t="s">
        <v>449</v>
      </c>
      <c r="P188" s="37" t="s">
        <v>420</v>
      </c>
      <c r="Q188" s="37" t="s">
        <v>205</v>
      </c>
      <c r="R188" s="57" t="s">
        <v>232</v>
      </c>
      <c r="S188" s="37"/>
      <c r="T188" s="47"/>
      <c r="U188" s="47"/>
    </row>
    <row r="189" spans="1:21" ht="125.25" hidden="1" customHeight="1" x14ac:dyDescent="0.3">
      <c r="A189" s="38" t="s">
        <v>75</v>
      </c>
      <c r="B189" s="37" t="s">
        <v>60</v>
      </c>
      <c r="C189" s="37" t="s">
        <v>57</v>
      </c>
      <c r="D189" s="35" t="s">
        <v>246</v>
      </c>
      <c r="E189" s="37" t="s">
        <v>478</v>
      </c>
      <c r="F189" s="37" t="s">
        <v>465</v>
      </c>
      <c r="G189" s="35" t="s">
        <v>100</v>
      </c>
      <c r="H189" s="37" t="s">
        <v>197</v>
      </c>
      <c r="I189" s="37" t="s">
        <v>167</v>
      </c>
      <c r="J189" s="37" t="s">
        <v>167</v>
      </c>
      <c r="K189" s="37" t="s">
        <v>167</v>
      </c>
      <c r="L189" s="37" t="s">
        <v>522</v>
      </c>
      <c r="M189" s="37" t="s">
        <v>521</v>
      </c>
      <c r="N189" s="37"/>
      <c r="O189" s="39" t="s">
        <v>449</v>
      </c>
      <c r="P189" s="37" t="s">
        <v>420</v>
      </c>
      <c r="Q189" s="37" t="s">
        <v>205</v>
      </c>
      <c r="R189" s="57" t="s">
        <v>256</v>
      </c>
      <c r="S189" s="37"/>
      <c r="T189" s="47"/>
      <c r="U189" s="47"/>
    </row>
    <row r="190" spans="1:21" ht="125.25" hidden="1" customHeight="1" x14ac:dyDescent="0.3">
      <c r="A190" s="38" t="s">
        <v>75</v>
      </c>
      <c r="B190" s="37" t="s">
        <v>60</v>
      </c>
      <c r="C190" s="37" t="s">
        <v>57</v>
      </c>
      <c r="D190" s="35" t="s">
        <v>246</v>
      </c>
      <c r="E190" s="37" t="s">
        <v>478</v>
      </c>
      <c r="F190" s="37" t="s">
        <v>465</v>
      </c>
      <c r="G190" s="35" t="s">
        <v>100</v>
      </c>
      <c r="H190" s="37" t="s">
        <v>197</v>
      </c>
      <c r="I190" s="37" t="s">
        <v>167</v>
      </c>
      <c r="J190" s="37" t="s">
        <v>167</v>
      </c>
      <c r="K190" s="37" t="s">
        <v>167</v>
      </c>
      <c r="L190" s="37" t="s">
        <v>522</v>
      </c>
      <c r="M190" s="37" t="s">
        <v>521</v>
      </c>
      <c r="N190" s="37"/>
      <c r="O190" s="39" t="s">
        <v>449</v>
      </c>
      <c r="P190" s="37" t="s">
        <v>420</v>
      </c>
      <c r="Q190" s="37" t="s">
        <v>205</v>
      </c>
      <c r="R190" s="57" t="s">
        <v>251</v>
      </c>
      <c r="S190" s="37"/>
      <c r="T190" s="47"/>
      <c r="U190" s="47"/>
    </row>
    <row r="191" spans="1:21" ht="133.5" hidden="1" customHeight="1" x14ac:dyDescent="0.3">
      <c r="A191" s="38" t="s">
        <v>446</v>
      </c>
      <c r="B191" s="37" t="s">
        <v>60</v>
      </c>
      <c r="C191" s="37" t="s">
        <v>57</v>
      </c>
      <c r="D191" s="35" t="s">
        <v>238</v>
      </c>
      <c r="E191" s="35" t="s">
        <v>470</v>
      </c>
      <c r="F191" s="37" t="s">
        <v>525</v>
      </c>
      <c r="G191" s="14" t="s">
        <v>49</v>
      </c>
      <c r="H191" s="37" t="s">
        <v>199</v>
      </c>
      <c r="I191" s="37" t="s">
        <v>167</v>
      </c>
      <c r="J191" s="37" t="s">
        <v>167</v>
      </c>
      <c r="K191" s="37" t="s">
        <v>167</v>
      </c>
      <c r="L191" s="37" t="s">
        <v>522</v>
      </c>
      <c r="M191" s="37" t="s">
        <v>521</v>
      </c>
      <c r="N191" s="37"/>
      <c r="O191" s="39" t="s">
        <v>449</v>
      </c>
      <c r="P191" s="37" t="s">
        <v>420</v>
      </c>
      <c r="Q191" s="37" t="s">
        <v>205</v>
      </c>
      <c r="R191" s="57" t="s">
        <v>273</v>
      </c>
      <c r="S191" s="37"/>
      <c r="T191" s="57" t="s">
        <v>457</v>
      </c>
      <c r="U191" s="47" t="s">
        <v>320</v>
      </c>
    </row>
    <row r="192" spans="1:21" ht="133.5" hidden="1" customHeight="1" x14ac:dyDescent="0.3">
      <c r="A192" s="38" t="s">
        <v>446</v>
      </c>
      <c r="B192" s="37" t="s">
        <v>60</v>
      </c>
      <c r="C192" s="37" t="s">
        <v>57</v>
      </c>
      <c r="D192" s="35" t="s">
        <v>238</v>
      </c>
      <c r="E192" s="35" t="s">
        <v>470</v>
      </c>
      <c r="F192" s="37" t="s">
        <v>525</v>
      </c>
      <c r="G192" s="14" t="s">
        <v>49</v>
      </c>
      <c r="H192" s="37" t="s">
        <v>199</v>
      </c>
      <c r="I192" s="37" t="s">
        <v>167</v>
      </c>
      <c r="J192" s="37" t="s">
        <v>167</v>
      </c>
      <c r="K192" s="37" t="s">
        <v>167</v>
      </c>
      <c r="L192" s="37" t="s">
        <v>522</v>
      </c>
      <c r="M192" s="37" t="s">
        <v>521</v>
      </c>
      <c r="N192" s="37"/>
      <c r="O192" s="39" t="s">
        <v>449</v>
      </c>
      <c r="P192" s="37" t="s">
        <v>420</v>
      </c>
      <c r="Q192" s="37" t="s">
        <v>205</v>
      </c>
      <c r="R192" s="57"/>
      <c r="S192" s="37"/>
      <c r="T192" s="57" t="s">
        <v>458</v>
      </c>
      <c r="U192" s="47" t="s">
        <v>320</v>
      </c>
    </row>
    <row r="193" spans="1:21" ht="133.5" hidden="1" customHeight="1" x14ac:dyDescent="0.3">
      <c r="A193" s="38" t="s">
        <v>446</v>
      </c>
      <c r="B193" s="37" t="s">
        <v>60</v>
      </c>
      <c r="C193" s="37" t="s">
        <v>57</v>
      </c>
      <c r="D193" s="35" t="s">
        <v>238</v>
      </c>
      <c r="E193" s="35" t="s">
        <v>470</v>
      </c>
      <c r="F193" s="37" t="s">
        <v>525</v>
      </c>
      <c r="G193" s="14" t="s">
        <v>49</v>
      </c>
      <c r="H193" s="37" t="s">
        <v>199</v>
      </c>
      <c r="I193" s="37" t="s">
        <v>167</v>
      </c>
      <c r="J193" s="37" t="s">
        <v>167</v>
      </c>
      <c r="K193" s="37" t="s">
        <v>167</v>
      </c>
      <c r="L193" s="37" t="s">
        <v>522</v>
      </c>
      <c r="M193" s="37" t="s">
        <v>521</v>
      </c>
      <c r="N193" s="37"/>
      <c r="O193" s="39" t="s">
        <v>449</v>
      </c>
      <c r="P193" s="37" t="s">
        <v>420</v>
      </c>
      <c r="Q193" s="37" t="s">
        <v>205</v>
      </c>
      <c r="R193" s="57" t="s">
        <v>274</v>
      </c>
      <c r="S193" s="37"/>
      <c r="T193" s="57" t="s">
        <v>459</v>
      </c>
      <c r="U193" s="47" t="s">
        <v>320</v>
      </c>
    </row>
    <row r="194" spans="1:21" ht="125.25" hidden="1" customHeight="1" x14ac:dyDescent="0.3">
      <c r="A194" s="38" t="s">
        <v>446</v>
      </c>
      <c r="B194" s="37" t="s">
        <v>60</v>
      </c>
      <c r="C194" s="37" t="s">
        <v>57</v>
      </c>
      <c r="D194" s="35" t="s">
        <v>238</v>
      </c>
      <c r="E194" s="35" t="s">
        <v>470</v>
      </c>
      <c r="F194" s="37" t="s">
        <v>525</v>
      </c>
      <c r="G194" s="14" t="s">
        <v>49</v>
      </c>
      <c r="H194" s="37" t="s">
        <v>199</v>
      </c>
      <c r="I194" s="37" t="s">
        <v>167</v>
      </c>
      <c r="J194" s="37" t="s">
        <v>167</v>
      </c>
      <c r="K194" s="37" t="s">
        <v>167</v>
      </c>
      <c r="L194" s="37" t="s">
        <v>522</v>
      </c>
      <c r="M194" s="37" t="s">
        <v>521</v>
      </c>
      <c r="N194" s="37"/>
      <c r="O194" s="39" t="s">
        <v>449</v>
      </c>
      <c r="P194" s="37" t="s">
        <v>420</v>
      </c>
      <c r="Q194" s="37" t="s">
        <v>205</v>
      </c>
      <c r="R194" s="57" t="s">
        <v>256</v>
      </c>
      <c r="S194" s="37"/>
      <c r="T194" s="57" t="s">
        <v>460</v>
      </c>
      <c r="U194" s="47" t="s">
        <v>320</v>
      </c>
    </row>
    <row r="195" spans="1:21" ht="125.25" hidden="1" customHeight="1" x14ac:dyDescent="0.3">
      <c r="A195" s="38" t="s">
        <v>446</v>
      </c>
      <c r="B195" s="37" t="s">
        <v>60</v>
      </c>
      <c r="C195" s="37" t="s">
        <v>57</v>
      </c>
      <c r="D195" s="35" t="s">
        <v>238</v>
      </c>
      <c r="E195" s="35" t="s">
        <v>470</v>
      </c>
      <c r="F195" s="37" t="s">
        <v>525</v>
      </c>
      <c r="G195" s="14" t="s">
        <v>49</v>
      </c>
      <c r="H195" s="37" t="s">
        <v>199</v>
      </c>
      <c r="I195" s="37" t="s">
        <v>167</v>
      </c>
      <c r="J195" s="37" t="s">
        <v>167</v>
      </c>
      <c r="K195" s="37" t="s">
        <v>167</v>
      </c>
      <c r="L195" s="37" t="s">
        <v>522</v>
      </c>
      <c r="M195" s="37" t="s">
        <v>521</v>
      </c>
      <c r="N195" s="37"/>
      <c r="O195" s="39" t="s">
        <v>449</v>
      </c>
      <c r="P195" s="37" t="s">
        <v>420</v>
      </c>
      <c r="Q195" s="37" t="s">
        <v>205</v>
      </c>
      <c r="R195" s="57" t="s">
        <v>251</v>
      </c>
      <c r="S195" s="37"/>
      <c r="T195" s="57" t="s">
        <v>273</v>
      </c>
      <c r="U195" s="47" t="s">
        <v>320</v>
      </c>
    </row>
    <row r="196" spans="1:21" ht="125.25" hidden="1" customHeight="1" x14ac:dyDescent="0.3">
      <c r="A196" s="16" t="s">
        <v>76</v>
      </c>
      <c r="B196" s="12" t="s">
        <v>60</v>
      </c>
      <c r="C196" s="12" t="s">
        <v>57</v>
      </c>
      <c r="D196" s="17" t="s">
        <v>245</v>
      </c>
      <c r="E196" s="37" t="s">
        <v>476</v>
      </c>
      <c r="F196" s="37" t="s">
        <v>434</v>
      </c>
      <c r="G196" s="37" t="s">
        <v>99</v>
      </c>
      <c r="H196" s="37" t="s">
        <v>200</v>
      </c>
      <c r="I196" s="37" t="s">
        <v>167</v>
      </c>
      <c r="J196" s="37" t="s">
        <v>167</v>
      </c>
      <c r="K196" s="37" t="s">
        <v>167</v>
      </c>
      <c r="L196" s="37" t="s">
        <v>522</v>
      </c>
      <c r="M196" s="37" t="s">
        <v>521</v>
      </c>
      <c r="N196" s="12"/>
      <c r="O196" s="39" t="s">
        <v>449</v>
      </c>
      <c r="P196" s="37" t="s">
        <v>420</v>
      </c>
      <c r="Q196" s="37" t="s">
        <v>205</v>
      </c>
      <c r="R196" s="57" t="s">
        <v>284</v>
      </c>
      <c r="S196" s="37"/>
      <c r="T196" s="47"/>
      <c r="U196" s="47"/>
    </row>
    <row r="197" spans="1:21" ht="125.25" hidden="1" customHeight="1" x14ac:dyDescent="0.3">
      <c r="A197" s="16" t="s">
        <v>76</v>
      </c>
      <c r="B197" s="12" t="s">
        <v>60</v>
      </c>
      <c r="C197" s="12" t="s">
        <v>57</v>
      </c>
      <c r="D197" s="17" t="s">
        <v>245</v>
      </c>
      <c r="E197" s="37" t="s">
        <v>476</v>
      </c>
      <c r="F197" s="37" t="s">
        <v>434</v>
      </c>
      <c r="G197" s="37" t="s">
        <v>99</v>
      </c>
      <c r="H197" s="37" t="s">
        <v>200</v>
      </c>
      <c r="I197" s="37" t="s">
        <v>167</v>
      </c>
      <c r="J197" s="37" t="s">
        <v>167</v>
      </c>
      <c r="K197" s="37" t="s">
        <v>167</v>
      </c>
      <c r="L197" s="37" t="s">
        <v>522</v>
      </c>
      <c r="M197" s="37" t="s">
        <v>521</v>
      </c>
      <c r="N197" s="12"/>
      <c r="O197" s="39" t="s">
        <v>449</v>
      </c>
      <c r="P197" s="37" t="s">
        <v>420</v>
      </c>
      <c r="Q197" s="37" t="s">
        <v>205</v>
      </c>
      <c r="R197" s="57" t="s">
        <v>250</v>
      </c>
      <c r="S197" s="37"/>
      <c r="T197" s="47"/>
      <c r="U197" s="47"/>
    </row>
    <row r="198" spans="1:21" ht="119.25" hidden="1" customHeight="1" x14ac:dyDescent="0.3">
      <c r="A198" s="16" t="s">
        <v>76</v>
      </c>
      <c r="B198" s="12" t="s">
        <v>60</v>
      </c>
      <c r="C198" s="12" t="s">
        <v>57</v>
      </c>
      <c r="D198" s="17" t="s">
        <v>245</v>
      </c>
      <c r="E198" s="37" t="s">
        <v>476</v>
      </c>
      <c r="F198" s="37" t="s">
        <v>434</v>
      </c>
      <c r="G198" s="37" t="s">
        <v>99</v>
      </c>
      <c r="H198" s="37" t="s">
        <v>200</v>
      </c>
      <c r="I198" s="37" t="s">
        <v>167</v>
      </c>
      <c r="J198" s="37" t="s">
        <v>167</v>
      </c>
      <c r="K198" s="37" t="s">
        <v>167</v>
      </c>
      <c r="L198" s="37" t="s">
        <v>522</v>
      </c>
      <c r="M198" s="37" t="s">
        <v>521</v>
      </c>
      <c r="N198" s="12"/>
      <c r="O198" s="39" t="s">
        <v>449</v>
      </c>
      <c r="P198" s="37" t="s">
        <v>420</v>
      </c>
      <c r="Q198" s="37" t="s">
        <v>205</v>
      </c>
      <c r="R198" s="57" t="s">
        <v>251</v>
      </c>
      <c r="S198" s="37"/>
      <c r="T198" s="47"/>
      <c r="U198" s="47"/>
    </row>
    <row r="199" spans="1:21" ht="119.25" hidden="1" customHeight="1" x14ac:dyDescent="0.3">
      <c r="A199" s="38" t="s">
        <v>77</v>
      </c>
      <c r="B199" s="37" t="s">
        <v>60</v>
      </c>
      <c r="C199" s="37" t="s">
        <v>57</v>
      </c>
      <c r="D199" s="35" t="s">
        <v>238</v>
      </c>
      <c r="E199" s="35" t="s">
        <v>462</v>
      </c>
      <c r="F199" s="37" t="s">
        <v>469</v>
      </c>
      <c r="G199" s="14" t="s">
        <v>49</v>
      </c>
      <c r="H199" s="13" t="s">
        <v>49</v>
      </c>
      <c r="I199" s="37" t="s">
        <v>167</v>
      </c>
      <c r="J199" s="37" t="s">
        <v>167</v>
      </c>
      <c r="K199" s="37" t="s">
        <v>167</v>
      </c>
      <c r="L199" s="37" t="s">
        <v>522</v>
      </c>
      <c r="M199" s="37" t="s">
        <v>521</v>
      </c>
      <c r="N199" s="37"/>
      <c r="O199" s="39" t="s">
        <v>449</v>
      </c>
      <c r="P199" s="37" t="s">
        <v>420</v>
      </c>
      <c r="Q199" s="37" t="s">
        <v>205</v>
      </c>
      <c r="R199" s="57" t="s">
        <v>236</v>
      </c>
      <c r="S199" s="37"/>
      <c r="T199" s="47"/>
      <c r="U199" s="47"/>
    </row>
    <row r="200" spans="1:21" ht="119.25" hidden="1" customHeight="1" x14ac:dyDescent="0.3">
      <c r="A200" s="38" t="s">
        <v>77</v>
      </c>
      <c r="B200" s="37" t="s">
        <v>60</v>
      </c>
      <c r="C200" s="37" t="s">
        <v>57</v>
      </c>
      <c r="D200" s="35" t="s">
        <v>238</v>
      </c>
      <c r="E200" s="35" t="s">
        <v>462</v>
      </c>
      <c r="F200" s="37" t="s">
        <v>469</v>
      </c>
      <c r="G200" s="14" t="s">
        <v>49</v>
      </c>
      <c r="H200" s="13" t="s">
        <v>49</v>
      </c>
      <c r="I200" s="37" t="s">
        <v>167</v>
      </c>
      <c r="J200" s="37" t="s">
        <v>167</v>
      </c>
      <c r="K200" s="37" t="s">
        <v>167</v>
      </c>
      <c r="L200" s="37" t="s">
        <v>522</v>
      </c>
      <c r="M200" s="37" t="s">
        <v>521</v>
      </c>
      <c r="N200" s="37"/>
      <c r="O200" s="39" t="s">
        <v>449</v>
      </c>
      <c r="P200" s="37" t="s">
        <v>420</v>
      </c>
      <c r="Q200" s="37" t="s">
        <v>205</v>
      </c>
      <c r="R200" s="57" t="s">
        <v>250</v>
      </c>
      <c r="S200" s="37"/>
      <c r="T200" s="47"/>
      <c r="U200" s="47"/>
    </row>
    <row r="201" spans="1:21" ht="110.25" hidden="1" customHeight="1" x14ac:dyDescent="0.3">
      <c r="A201" s="38" t="s">
        <v>77</v>
      </c>
      <c r="B201" s="37" t="s">
        <v>60</v>
      </c>
      <c r="C201" s="37" t="s">
        <v>57</v>
      </c>
      <c r="D201" s="35" t="s">
        <v>238</v>
      </c>
      <c r="E201" s="35" t="s">
        <v>462</v>
      </c>
      <c r="F201" s="37" t="s">
        <v>469</v>
      </c>
      <c r="G201" s="14" t="s">
        <v>49</v>
      </c>
      <c r="H201" s="13" t="s">
        <v>49</v>
      </c>
      <c r="I201" s="37" t="s">
        <v>167</v>
      </c>
      <c r="J201" s="37" t="s">
        <v>167</v>
      </c>
      <c r="K201" s="37" t="s">
        <v>167</v>
      </c>
      <c r="L201" s="37" t="s">
        <v>522</v>
      </c>
      <c r="M201" s="37" t="s">
        <v>521</v>
      </c>
      <c r="N201" s="37"/>
      <c r="O201" s="39" t="s">
        <v>449</v>
      </c>
      <c r="P201" s="37" t="s">
        <v>420</v>
      </c>
      <c r="Q201" s="37" t="s">
        <v>205</v>
      </c>
      <c r="R201" s="57" t="s">
        <v>251</v>
      </c>
      <c r="S201" s="37"/>
      <c r="T201" s="47"/>
      <c r="U201" s="47"/>
    </row>
    <row r="202" spans="1:21" ht="110.25" hidden="1" customHeight="1" x14ac:dyDescent="0.3">
      <c r="A202" s="38" t="s">
        <v>71</v>
      </c>
      <c r="B202" s="37" t="s">
        <v>60</v>
      </c>
      <c r="C202" s="37" t="s">
        <v>57</v>
      </c>
      <c r="D202" s="35" t="s">
        <v>247</v>
      </c>
      <c r="E202" s="35" t="s">
        <v>462</v>
      </c>
      <c r="F202" s="37" t="s">
        <v>469</v>
      </c>
      <c r="G202" s="35" t="s">
        <v>189</v>
      </c>
      <c r="H202" s="13" t="s">
        <v>49</v>
      </c>
      <c r="I202" s="37" t="s">
        <v>167</v>
      </c>
      <c r="J202" s="37" t="s">
        <v>167</v>
      </c>
      <c r="K202" s="37" t="s">
        <v>167</v>
      </c>
      <c r="L202" s="37" t="s">
        <v>522</v>
      </c>
      <c r="M202" s="37" t="s">
        <v>521</v>
      </c>
      <c r="N202" s="12"/>
      <c r="O202" s="39" t="s">
        <v>449</v>
      </c>
      <c r="P202" s="37" t="s">
        <v>420</v>
      </c>
      <c r="Q202" s="37" t="s">
        <v>205</v>
      </c>
      <c r="R202" s="57" t="s">
        <v>249</v>
      </c>
      <c r="S202" s="37"/>
      <c r="T202" s="47"/>
      <c r="U202" s="47"/>
    </row>
    <row r="203" spans="1:21" ht="110.25" hidden="1" customHeight="1" x14ac:dyDescent="0.3">
      <c r="A203" s="38" t="s">
        <v>71</v>
      </c>
      <c r="B203" s="37" t="s">
        <v>60</v>
      </c>
      <c r="C203" s="37" t="s">
        <v>57</v>
      </c>
      <c r="D203" s="35" t="s">
        <v>247</v>
      </c>
      <c r="E203" s="35" t="s">
        <v>462</v>
      </c>
      <c r="F203" s="37" t="s">
        <v>469</v>
      </c>
      <c r="G203" s="35" t="s">
        <v>189</v>
      </c>
      <c r="H203" s="13" t="s">
        <v>49</v>
      </c>
      <c r="I203" s="37" t="s">
        <v>167</v>
      </c>
      <c r="J203" s="37" t="s">
        <v>167</v>
      </c>
      <c r="K203" s="37" t="s">
        <v>167</v>
      </c>
      <c r="L203" s="37" t="s">
        <v>522</v>
      </c>
      <c r="M203" s="37" t="s">
        <v>521</v>
      </c>
      <c r="N203" s="12"/>
      <c r="O203" s="39" t="s">
        <v>449</v>
      </c>
      <c r="P203" s="37" t="s">
        <v>420</v>
      </c>
      <c r="Q203" s="37" t="s">
        <v>205</v>
      </c>
      <c r="R203" s="49" t="s">
        <v>317</v>
      </c>
      <c r="S203" s="37"/>
      <c r="T203" s="47"/>
      <c r="U203" s="47"/>
    </row>
    <row r="204" spans="1:21" ht="94.5" hidden="1" customHeight="1" x14ac:dyDescent="0.3">
      <c r="A204" s="38" t="s">
        <v>71</v>
      </c>
      <c r="B204" s="37" t="s">
        <v>60</v>
      </c>
      <c r="C204" s="37" t="s">
        <v>57</v>
      </c>
      <c r="D204" s="35" t="s">
        <v>247</v>
      </c>
      <c r="E204" s="35" t="s">
        <v>462</v>
      </c>
      <c r="F204" s="37" t="s">
        <v>469</v>
      </c>
      <c r="G204" s="35" t="s">
        <v>189</v>
      </c>
      <c r="H204" s="13" t="s">
        <v>49</v>
      </c>
      <c r="I204" s="37" t="s">
        <v>167</v>
      </c>
      <c r="J204" s="37" t="s">
        <v>167</v>
      </c>
      <c r="K204" s="37" t="s">
        <v>167</v>
      </c>
      <c r="L204" s="37" t="s">
        <v>522</v>
      </c>
      <c r="M204" s="37" t="s">
        <v>521</v>
      </c>
      <c r="N204" s="12"/>
      <c r="O204" s="39" t="s">
        <v>449</v>
      </c>
      <c r="P204" s="37" t="s">
        <v>420</v>
      </c>
      <c r="Q204" s="37" t="s">
        <v>205</v>
      </c>
      <c r="R204" s="57" t="s">
        <v>250</v>
      </c>
      <c r="S204" s="37"/>
      <c r="T204" s="47"/>
      <c r="U204" s="47"/>
    </row>
    <row r="205" spans="1:21" ht="94.5" hidden="1" customHeight="1" x14ac:dyDescent="0.3">
      <c r="A205" s="38" t="s">
        <v>71</v>
      </c>
      <c r="B205" s="37" t="s">
        <v>60</v>
      </c>
      <c r="C205" s="37" t="s">
        <v>57</v>
      </c>
      <c r="D205" s="35" t="s">
        <v>247</v>
      </c>
      <c r="E205" s="35" t="s">
        <v>462</v>
      </c>
      <c r="F205" s="37" t="s">
        <v>469</v>
      </c>
      <c r="G205" s="35" t="s">
        <v>189</v>
      </c>
      <c r="H205" s="13" t="s">
        <v>49</v>
      </c>
      <c r="I205" s="37" t="s">
        <v>167</v>
      </c>
      <c r="J205" s="37" t="s">
        <v>167</v>
      </c>
      <c r="K205" s="37" t="s">
        <v>167</v>
      </c>
      <c r="L205" s="37" t="s">
        <v>522</v>
      </c>
      <c r="M205" s="37" t="s">
        <v>521</v>
      </c>
      <c r="N205" s="12"/>
      <c r="O205" s="39" t="s">
        <v>449</v>
      </c>
      <c r="P205" s="37" t="s">
        <v>420</v>
      </c>
      <c r="Q205" s="37" t="s">
        <v>205</v>
      </c>
      <c r="R205" s="57" t="s">
        <v>251</v>
      </c>
      <c r="S205" s="37"/>
      <c r="T205" s="47"/>
      <c r="U205" s="47"/>
    </row>
    <row r="206" spans="1:21" ht="94.5" hidden="1" customHeight="1" x14ac:dyDescent="0.3">
      <c r="A206" s="38" t="s">
        <v>72</v>
      </c>
      <c r="B206" s="37" t="s">
        <v>60</v>
      </c>
      <c r="C206" s="37" t="s">
        <v>57</v>
      </c>
      <c r="D206" s="35" t="s">
        <v>247</v>
      </c>
      <c r="E206" s="35" t="s">
        <v>462</v>
      </c>
      <c r="F206" s="37" t="s">
        <v>469</v>
      </c>
      <c r="G206" s="14" t="s">
        <v>49</v>
      </c>
      <c r="H206" s="13" t="s">
        <v>49</v>
      </c>
      <c r="I206" s="37" t="s">
        <v>167</v>
      </c>
      <c r="J206" s="37" t="s">
        <v>167</v>
      </c>
      <c r="K206" s="37" t="s">
        <v>167</v>
      </c>
      <c r="L206" s="37" t="s">
        <v>522</v>
      </c>
      <c r="M206" s="37" t="s">
        <v>521</v>
      </c>
      <c r="N206" s="37"/>
      <c r="O206" s="39" t="s">
        <v>449</v>
      </c>
      <c r="P206" s="37" t="s">
        <v>420</v>
      </c>
      <c r="Q206" s="37" t="s">
        <v>205</v>
      </c>
      <c r="R206" s="57" t="s">
        <v>249</v>
      </c>
      <c r="S206" s="37"/>
      <c r="T206" s="47"/>
      <c r="U206" s="47"/>
    </row>
    <row r="207" spans="1:21" ht="94.5" hidden="1" customHeight="1" x14ac:dyDescent="0.3">
      <c r="A207" s="38" t="s">
        <v>72</v>
      </c>
      <c r="B207" s="37" t="s">
        <v>60</v>
      </c>
      <c r="C207" s="37" t="s">
        <v>57</v>
      </c>
      <c r="D207" s="35" t="s">
        <v>247</v>
      </c>
      <c r="E207" s="35" t="s">
        <v>462</v>
      </c>
      <c r="F207" s="37" t="s">
        <v>469</v>
      </c>
      <c r="G207" s="14" t="s">
        <v>49</v>
      </c>
      <c r="H207" s="13" t="s">
        <v>49</v>
      </c>
      <c r="I207" s="37" t="s">
        <v>167</v>
      </c>
      <c r="J207" s="37" t="s">
        <v>167</v>
      </c>
      <c r="K207" s="37" t="s">
        <v>167</v>
      </c>
      <c r="L207" s="37" t="s">
        <v>522</v>
      </c>
      <c r="M207" s="37" t="s">
        <v>521</v>
      </c>
      <c r="N207" s="37"/>
      <c r="O207" s="39" t="s">
        <v>449</v>
      </c>
      <c r="P207" s="37" t="s">
        <v>420</v>
      </c>
      <c r="Q207" s="37" t="s">
        <v>205</v>
      </c>
      <c r="R207" s="57" t="s">
        <v>250</v>
      </c>
      <c r="S207" s="37"/>
      <c r="T207" s="47"/>
      <c r="U207" s="47"/>
    </row>
    <row r="208" spans="1:21" ht="147.75" hidden="1" customHeight="1" x14ac:dyDescent="0.3">
      <c r="A208" s="38" t="s">
        <v>72</v>
      </c>
      <c r="B208" s="37" t="s">
        <v>60</v>
      </c>
      <c r="C208" s="37" t="s">
        <v>57</v>
      </c>
      <c r="D208" s="35" t="s">
        <v>247</v>
      </c>
      <c r="E208" s="35" t="s">
        <v>462</v>
      </c>
      <c r="F208" s="37" t="s">
        <v>469</v>
      </c>
      <c r="G208" s="14" t="s">
        <v>49</v>
      </c>
      <c r="H208" s="13" t="s">
        <v>49</v>
      </c>
      <c r="I208" s="37" t="s">
        <v>167</v>
      </c>
      <c r="J208" s="37" t="s">
        <v>167</v>
      </c>
      <c r="K208" s="37" t="s">
        <v>167</v>
      </c>
      <c r="L208" s="37" t="s">
        <v>522</v>
      </c>
      <c r="M208" s="37" t="s">
        <v>521</v>
      </c>
      <c r="N208" s="37"/>
      <c r="O208" s="39" t="s">
        <v>449</v>
      </c>
      <c r="P208" s="37" t="s">
        <v>420</v>
      </c>
      <c r="Q208" s="37" t="s">
        <v>205</v>
      </c>
      <c r="R208" s="57" t="s">
        <v>251</v>
      </c>
      <c r="S208" s="37"/>
      <c r="T208" s="47"/>
      <c r="U208" s="47"/>
    </row>
    <row r="209" spans="1:21" ht="147.75" hidden="1" customHeight="1" x14ac:dyDescent="0.3">
      <c r="A209" s="38" t="s">
        <v>188</v>
      </c>
      <c r="B209" s="37" t="s">
        <v>60</v>
      </c>
      <c r="C209" s="37" t="s">
        <v>59</v>
      </c>
      <c r="D209" s="37" t="s">
        <v>244</v>
      </c>
      <c r="E209" s="12" t="s">
        <v>475</v>
      </c>
      <c r="F209" s="15" t="s">
        <v>526</v>
      </c>
      <c r="G209" s="35" t="s">
        <v>189</v>
      </c>
      <c r="H209" s="15" t="s">
        <v>195</v>
      </c>
      <c r="I209" s="15" t="s">
        <v>167</v>
      </c>
      <c r="J209" s="37" t="s">
        <v>167</v>
      </c>
      <c r="K209" s="37" t="s">
        <v>167</v>
      </c>
      <c r="L209" s="37" t="s">
        <v>522</v>
      </c>
      <c r="M209" s="37" t="s">
        <v>521</v>
      </c>
      <c r="N209" s="37"/>
      <c r="O209" s="39" t="s">
        <v>449</v>
      </c>
      <c r="P209" s="37" t="s">
        <v>420</v>
      </c>
      <c r="Q209" s="37" t="s">
        <v>205</v>
      </c>
      <c r="R209" s="57" t="s">
        <v>234</v>
      </c>
      <c r="S209" s="37"/>
      <c r="T209" s="47"/>
      <c r="U209" s="47"/>
    </row>
    <row r="210" spans="1:21" ht="147.75" hidden="1" customHeight="1" x14ac:dyDescent="0.3">
      <c r="A210" s="38" t="s">
        <v>188</v>
      </c>
      <c r="B210" s="37" t="s">
        <v>60</v>
      </c>
      <c r="C210" s="37" t="s">
        <v>59</v>
      </c>
      <c r="D210" s="37" t="s">
        <v>244</v>
      </c>
      <c r="E210" s="12" t="s">
        <v>475</v>
      </c>
      <c r="F210" s="15" t="s">
        <v>526</v>
      </c>
      <c r="G210" s="35" t="s">
        <v>189</v>
      </c>
      <c r="H210" s="15" t="s">
        <v>195</v>
      </c>
      <c r="I210" s="15" t="s">
        <v>167</v>
      </c>
      <c r="J210" s="37" t="s">
        <v>167</v>
      </c>
      <c r="K210" s="37" t="s">
        <v>167</v>
      </c>
      <c r="L210" s="37" t="s">
        <v>522</v>
      </c>
      <c r="M210" s="37" t="s">
        <v>521</v>
      </c>
      <c r="N210" s="37"/>
      <c r="O210" s="39" t="s">
        <v>449</v>
      </c>
      <c r="P210" s="37" t="s">
        <v>420</v>
      </c>
      <c r="Q210" s="37" t="s">
        <v>205</v>
      </c>
      <c r="R210" s="57" t="s">
        <v>256</v>
      </c>
      <c r="S210" s="37"/>
      <c r="T210" s="47"/>
      <c r="U210" s="47"/>
    </row>
    <row r="211" spans="1:21" ht="147.75" hidden="1" customHeight="1" x14ac:dyDescent="0.3">
      <c r="A211" s="38" t="s">
        <v>188</v>
      </c>
      <c r="B211" s="37" t="s">
        <v>60</v>
      </c>
      <c r="C211" s="37" t="s">
        <v>59</v>
      </c>
      <c r="D211" s="37" t="s">
        <v>244</v>
      </c>
      <c r="E211" s="12" t="s">
        <v>475</v>
      </c>
      <c r="F211" s="15" t="s">
        <v>526</v>
      </c>
      <c r="G211" s="35" t="s">
        <v>189</v>
      </c>
      <c r="H211" s="15" t="s">
        <v>195</v>
      </c>
      <c r="I211" s="15" t="s">
        <v>167</v>
      </c>
      <c r="J211" s="37" t="s">
        <v>167</v>
      </c>
      <c r="K211" s="37" t="s">
        <v>167</v>
      </c>
      <c r="L211" s="37" t="s">
        <v>522</v>
      </c>
      <c r="M211" s="37" t="s">
        <v>521</v>
      </c>
      <c r="N211" s="37"/>
      <c r="O211" s="39" t="s">
        <v>449</v>
      </c>
      <c r="P211" s="37" t="s">
        <v>420</v>
      </c>
      <c r="Q211" s="37" t="s">
        <v>205</v>
      </c>
      <c r="R211" s="57" t="s">
        <v>251</v>
      </c>
      <c r="S211" s="37"/>
      <c r="T211" s="47"/>
      <c r="U211" s="47"/>
    </row>
    <row r="212" spans="1:21" ht="69.599999999999994" hidden="1" x14ac:dyDescent="0.3">
      <c r="A212" s="38" t="s">
        <v>81</v>
      </c>
      <c r="B212" s="37" t="s">
        <v>60</v>
      </c>
      <c r="C212" s="37" t="s">
        <v>59</v>
      </c>
      <c r="D212" s="37" t="s">
        <v>248</v>
      </c>
      <c r="E212" s="35" t="s">
        <v>470</v>
      </c>
      <c r="F212" s="37" t="s">
        <v>525</v>
      </c>
      <c r="G212" s="35" t="s">
        <v>49</v>
      </c>
      <c r="H212" s="15" t="s">
        <v>195</v>
      </c>
      <c r="I212" s="15" t="s">
        <v>167</v>
      </c>
      <c r="J212" s="37" t="s">
        <v>167</v>
      </c>
      <c r="K212" s="37" t="s">
        <v>167</v>
      </c>
      <c r="L212" s="37" t="s">
        <v>522</v>
      </c>
      <c r="M212" s="37" t="s">
        <v>521</v>
      </c>
      <c r="N212" s="37"/>
      <c r="O212" s="39" t="s">
        <v>449</v>
      </c>
      <c r="P212" s="37" t="s">
        <v>420</v>
      </c>
      <c r="Q212" s="37" t="s">
        <v>205</v>
      </c>
      <c r="R212" s="57" t="s">
        <v>275</v>
      </c>
      <c r="S212" s="37"/>
      <c r="T212" s="47"/>
      <c r="U212" s="47"/>
    </row>
    <row r="213" spans="1:21" ht="69.599999999999994" hidden="1" x14ac:dyDescent="0.3">
      <c r="A213" s="38" t="s">
        <v>81</v>
      </c>
      <c r="B213" s="37" t="s">
        <v>60</v>
      </c>
      <c r="C213" s="37" t="s">
        <v>59</v>
      </c>
      <c r="D213" s="37" t="s">
        <v>248</v>
      </c>
      <c r="E213" s="35" t="s">
        <v>470</v>
      </c>
      <c r="F213" s="37" t="s">
        <v>525</v>
      </c>
      <c r="G213" s="35" t="s">
        <v>49</v>
      </c>
      <c r="H213" s="15" t="s">
        <v>195</v>
      </c>
      <c r="I213" s="15" t="s">
        <v>167</v>
      </c>
      <c r="J213" s="37" t="s">
        <v>167</v>
      </c>
      <c r="K213" s="37" t="s">
        <v>167</v>
      </c>
      <c r="L213" s="37" t="s">
        <v>522</v>
      </c>
      <c r="M213" s="37" t="s">
        <v>521</v>
      </c>
      <c r="N213" s="37"/>
      <c r="O213" s="39" t="s">
        <v>449</v>
      </c>
      <c r="P213" s="37" t="s">
        <v>420</v>
      </c>
      <c r="Q213" s="37" t="s">
        <v>205</v>
      </c>
      <c r="R213" s="57" t="s">
        <v>276</v>
      </c>
      <c r="S213" s="37"/>
      <c r="T213" s="47"/>
      <c r="U213" s="47"/>
    </row>
    <row r="214" spans="1:21" ht="69.599999999999994" hidden="1" x14ac:dyDescent="0.3">
      <c r="A214" s="38" t="s">
        <v>81</v>
      </c>
      <c r="B214" s="37" t="s">
        <v>60</v>
      </c>
      <c r="C214" s="37" t="s">
        <v>59</v>
      </c>
      <c r="D214" s="37" t="s">
        <v>248</v>
      </c>
      <c r="E214" s="35" t="s">
        <v>470</v>
      </c>
      <c r="F214" s="37" t="s">
        <v>525</v>
      </c>
      <c r="G214" s="35" t="s">
        <v>49</v>
      </c>
      <c r="H214" s="15" t="s">
        <v>195</v>
      </c>
      <c r="I214" s="15" t="s">
        <v>167</v>
      </c>
      <c r="J214" s="37" t="s">
        <v>167</v>
      </c>
      <c r="K214" s="37" t="s">
        <v>167</v>
      </c>
      <c r="L214" s="37" t="s">
        <v>522</v>
      </c>
      <c r="M214" s="37" t="s">
        <v>521</v>
      </c>
      <c r="N214" s="37"/>
      <c r="O214" s="39" t="s">
        <v>449</v>
      </c>
      <c r="P214" s="37" t="s">
        <v>420</v>
      </c>
      <c r="Q214" s="37" t="s">
        <v>205</v>
      </c>
      <c r="R214" s="57" t="s">
        <v>256</v>
      </c>
      <c r="S214" s="37"/>
      <c r="T214" s="47"/>
      <c r="U214" s="47"/>
    </row>
    <row r="215" spans="1:21" ht="69.599999999999994" hidden="1" x14ac:dyDescent="0.3">
      <c r="A215" s="38" t="s">
        <v>81</v>
      </c>
      <c r="B215" s="37" t="s">
        <v>60</v>
      </c>
      <c r="C215" s="37" t="s">
        <v>59</v>
      </c>
      <c r="D215" s="37" t="s">
        <v>248</v>
      </c>
      <c r="E215" s="35" t="s">
        <v>470</v>
      </c>
      <c r="F215" s="37" t="s">
        <v>525</v>
      </c>
      <c r="G215" s="35" t="s">
        <v>49</v>
      </c>
      <c r="H215" s="15" t="s">
        <v>195</v>
      </c>
      <c r="I215" s="15" t="s">
        <v>167</v>
      </c>
      <c r="J215" s="37" t="s">
        <v>167</v>
      </c>
      <c r="K215" s="37" t="s">
        <v>167</v>
      </c>
      <c r="L215" s="37" t="s">
        <v>522</v>
      </c>
      <c r="M215" s="37" t="s">
        <v>521</v>
      </c>
      <c r="N215" s="37"/>
      <c r="O215" s="39" t="s">
        <v>449</v>
      </c>
      <c r="P215" s="37" t="s">
        <v>420</v>
      </c>
      <c r="Q215" s="37" t="s">
        <v>205</v>
      </c>
      <c r="R215" s="57" t="s">
        <v>251</v>
      </c>
      <c r="S215" s="37"/>
      <c r="T215" s="47"/>
      <c r="U215" s="47"/>
    </row>
    <row r="216" spans="1:21" ht="69.599999999999994" hidden="1" x14ac:dyDescent="0.3">
      <c r="A216" s="38" t="s">
        <v>165</v>
      </c>
      <c r="B216" s="37" t="s">
        <v>60</v>
      </c>
      <c r="C216" s="37" t="s">
        <v>59</v>
      </c>
      <c r="D216" s="37" t="s">
        <v>247</v>
      </c>
      <c r="E216" s="35" t="s">
        <v>426</v>
      </c>
      <c r="F216" s="15" t="s">
        <v>431</v>
      </c>
      <c r="G216" s="15" t="s">
        <v>174</v>
      </c>
      <c r="H216" s="15" t="s">
        <v>195</v>
      </c>
      <c r="I216" s="15" t="s">
        <v>167</v>
      </c>
      <c r="J216" s="37" t="s">
        <v>167</v>
      </c>
      <c r="K216" s="37" t="s">
        <v>167</v>
      </c>
      <c r="L216" s="37" t="s">
        <v>522</v>
      </c>
      <c r="M216" s="37" t="s">
        <v>521</v>
      </c>
      <c r="N216" s="37"/>
      <c r="O216" s="39" t="s">
        <v>449</v>
      </c>
      <c r="P216" s="37" t="s">
        <v>420</v>
      </c>
      <c r="Q216" s="37" t="s">
        <v>205</v>
      </c>
      <c r="R216" s="57" t="s">
        <v>275</v>
      </c>
      <c r="S216" s="37"/>
      <c r="T216" s="47"/>
      <c r="U216" s="47"/>
    </row>
    <row r="217" spans="1:21" ht="69.599999999999994" hidden="1" x14ac:dyDescent="0.3">
      <c r="A217" s="38" t="s">
        <v>165</v>
      </c>
      <c r="B217" s="37" t="s">
        <v>60</v>
      </c>
      <c r="C217" s="37" t="s">
        <v>59</v>
      </c>
      <c r="D217" s="37" t="s">
        <v>247</v>
      </c>
      <c r="E217" s="35" t="s">
        <v>426</v>
      </c>
      <c r="F217" s="15" t="s">
        <v>431</v>
      </c>
      <c r="G217" s="15" t="s">
        <v>174</v>
      </c>
      <c r="H217" s="15" t="s">
        <v>195</v>
      </c>
      <c r="I217" s="15" t="s">
        <v>167</v>
      </c>
      <c r="J217" s="37" t="s">
        <v>167</v>
      </c>
      <c r="K217" s="37" t="s">
        <v>167</v>
      </c>
      <c r="L217" s="37" t="s">
        <v>522</v>
      </c>
      <c r="M217" s="37" t="s">
        <v>521</v>
      </c>
      <c r="N217" s="37"/>
      <c r="O217" s="39" t="s">
        <v>449</v>
      </c>
      <c r="P217" s="37" t="s">
        <v>420</v>
      </c>
      <c r="Q217" s="37" t="s">
        <v>205</v>
      </c>
      <c r="R217" s="57" t="s">
        <v>277</v>
      </c>
      <c r="S217" s="37"/>
      <c r="T217" s="47"/>
      <c r="U217" s="47"/>
    </row>
    <row r="218" spans="1:21" ht="69.599999999999994" hidden="1" x14ac:dyDescent="0.3">
      <c r="A218" s="38" t="s">
        <v>165</v>
      </c>
      <c r="B218" s="37" t="s">
        <v>60</v>
      </c>
      <c r="C218" s="37" t="s">
        <v>59</v>
      </c>
      <c r="D218" s="37" t="s">
        <v>247</v>
      </c>
      <c r="E218" s="35" t="s">
        <v>426</v>
      </c>
      <c r="F218" s="15" t="s">
        <v>431</v>
      </c>
      <c r="G218" s="15" t="s">
        <v>174</v>
      </c>
      <c r="H218" s="15" t="s">
        <v>195</v>
      </c>
      <c r="I218" s="15" t="s">
        <v>167</v>
      </c>
      <c r="J218" s="37" t="s">
        <v>167</v>
      </c>
      <c r="K218" s="37" t="s">
        <v>167</v>
      </c>
      <c r="L218" s="37" t="s">
        <v>522</v>
      </c>
      <c r="M218" s="37" t="s">
        <v>521</v>
      </c>
      <c r="N218" s="37"/>
      <c r="O218" s="39" t="s">
        <v>449</v>
      </c>
      <c r="P218" s="37" t="s">
        <v>420</v>
      </c>
      <c r="Q218" s="37" t="s">
        <v>205</v>
      </c>
      <c r="R218" s="57" t="s">
        <v>256</v>
      </c>
      <c r="S218" s="37"/>
      <c r="T218" s="47"/>
      <c r="U218" s="47"/>
    </row>
    <row r="219" spans="1:21" ht="69.599999999999994" hidden="1" x14ac:dyDescent="0.3">
      <c r="A219" s="38" t="s">
        <v>165</v>
      </c>
      <c r="B219" s="37" t="s">
        <v>60</v>
      </c>
      <c r="C219" s="37" t="s">
        <v>59</v>
      </c>
      <c r="D219" s="37" t="s">
        <v>247</v>
      </c>
      <c r="E219" s="35" t="s">
        <v>426</v>
      </c>
      <c r="F219" s="15" t="s">
        <v>431</v>
      </c>
      <c r="G219" s="15" t="s">
        <v>174</v>
      </c>
      <c r="H219" s="15" t="s">
        <v>195</v>
      </c>
      <c r="I219" s="15" t="s">
        <v>167</v>
      </c>
      <c r="J219" s="37" t="s">
        <v>167</v>
      </c>
      <c r="K219" s="37" t="s">
        <v>167</v>
      </c>
      <c r="L219" s="37" t="s">
        <v>522</v>
      </c>
      <c r="M219" s="37" t="s">
        <v>521</v>
      </c>
      <c r="N219" s="37"/>
      <c r="O219" s="39" t="s">
        <v>449</v>
      </c>
      <c r="P219" s="37" t="s">
        <v>420</v>
      </c>
      <c r="Q219" s="37" t="s">
        <v>205</v>
      </c>
      <c r="R219" s="57" t="s">
        <v>251</v>
      </c>
      <c r="S219" s="37"/>
      <c r="T219" s="47"/>
      <c r="U219" s="47"/>
    </row>
    <row r="220" spans="1:21" ht="79.8" hidden="1" x14ac:dyDescent="0.3">
      <c r="A220" s="16" t="s">
        <v>79</v>
      </c>
      <c r="B220" s="37" t="s">
        <v>60</v>
      </c>
      <c r="C220" s="37" t="s">
        <v>59</v>
      </c>
      <c r="D220" s="37" t="s">
        <v>243</v>
      </c>
      <c r="E220" s="12" t="s">
        <v>475</v>
      </c>
      <c r="F220" s="15" t="s">
        <v>526</v>
      </c>
      <c r="G220" s="35" t="s">
        <v>189</v>
      </c>
      <c r="H220" s="15" t="s">
        <v>195</v>
      </c>
      <c r="I220" s="41" t="s">
        <v>167</v>
      </c>
      <c r="J220" s="37" t="s">
        <v>167</v>
      </c>
      <c r="K220" s="37" t="s">
        <v>167</v>
      </c>
      <c r="L220" s="37" t="s">
        <v>522</v>
      </c>
      <c r="M220" s="37" t="s">
        <v>521</v>
      </c>
      <c r="N220" s="37"/>
      <c r="O220" s="39" t="s">
        <v>449</v>
      </c>
      <c r="P220" s="37" t="s">
        <v>420</v>
      </c>
      <c r="Q220" s="37" t="s">
        <v>205</v>
      </c>
      <c r="R220" s="57" t="s">
        <v>278</v>
      </c>
      <c r="S220" s="37"/>
      <c r="T220" s="49" t="s">
        <v>340</v>
      </c>
      <c r="U220" s="37" t="s">
        <v>320</v>
      </c>
    </row>
    <row r="221" spans="1:21" ht="79.8" hidden="1" x14ac:dyDescent="0.3">
      <c r="A221" s="16" t="s">
        <v>79</v>
      </c>
      <c r="B221" s="37" t="s">
        <v>60</v>
      </c>
      <c r="C221" s="37" t="s">
        <v>59</v>
      </c>
      <c r="D221" s="37" t="s">
        <v>243</v>
      </c>
      <c r="E221" s="12" t="s">
        <v>475</v>
      </c>
      <c r="F221" s="15" t="s">
        <v>526</v>
      </c>
      <c r="G221" s="35" t="s">
        <v>189</v>
      </c>
      <c r="H221" s="15" t="s">
        <v>195</v>
      </c>
      <c r="I221" s="41" t="s">
        <v>167</v>
      </c>
      <c r="J221" s="37" t="s">
        <v>167</v>
      </c>
      <c r="K221" s="37" t="s">
        <v>167</v>
      </c>
      <c r="L221" s="37" t="s">
        <v>522</v>
      </c>
      <c r="M221" s="37" t="s">
        <v>521</v>
      </c>
      <c r="N221" s="37"/>
      <c r="O221" s="39" t="s">
        <v>449</v>
      </c>
      <c r="P221" s="37" t="s">
        <v>420</v>
      </c>
      <c r="Q221" s="37" t="s">
        <v>205</v>
      </c>
      <c r="R221" s="57" t="s">
        <v>279</v>
      </c>
      <c r="S221" s="37"/>
      <c r="T221" s="49" t="s">
        <v>340</v>
      </c>
      <c r="U221" s="37" t="s">
        <v>320</v>
      </c>
    </row>
    <row r="222" spans="1:21" ht="79.8" hidden="1" x14ac:dyDescent="0.3">
      <c r="A222" s="16" t="s">
        <v>79</v>
      </c>
      <c r="B222" s="37" t="s">
        <v>60</v>
      </c>
      <c r="C222" s="37" t="s">
        <v>59</v>
      </c>
      <c r="D222" s="37" t="s">
        <v>243</v>
      </c>
      <c r="E222" s="12" t="s">
        <v>475</v>
      </c>
      <c r="F222" s="15" t="s">
        <v>526</v>
      </c>
      <c r="G222" s="35" t="s">
        <v>189</v>
      </c>
      <c r="H222" s="15" t="s">
        <v>195</v>
      </c>
      <c r="I222" s="41" t="s">
        <v>167</v>
      </c>
      <c r="J222" s="37" t="s">
        <v>167</v>
      </c>
      <c r="K222" s="37" t="s">
        <v>167</v>
      </c>
      <c r="L222" s="37" t="s">
        <v>522</v>
      </c>
      <c r="M222" s="37" t="s">
        <v>521</v>
      </c>
      <c r="N222" s="37"/>
      <c r="O222" s="39" t="s">
        <v>449</v>
      </c>
      <c r="P222" s="37" t="s">
        <v>420</v>
      </c>
      <c r="Q222" s="37" t="s">
        <v>205</v>
      </c>
      <c r="R222" s="57" t="s">
        <v>256</v>
      </c>
      <c r="S222" s="37"/>
      <c r="T222" s="49" t="s">
        <v>340</v>
      </c>
      <c r="U222" s="37" t="s">
        <v>320</v>
      </c>
    </row>
    <row r="223" spans="1:21" ht="79.8" hidden="1" x14ac:dyDescent="0.3">
      <c r="A223" s="16" t="s">
        <v>79</v>
      </c>
      <c r="B223" s="37" t="s">
        <v>60</v>
      </c>
      <c r="C223" s="37" t="s">
        <v>59</v>
      </c>
      <c r="D223" s="37" t="s">
        <v>243</v>
      </c>
      <c r="E223" s="12" t="s">
        <v>475</v>
      </c>
      <c r="F223" s="15" t="s">
        <v>526</v>
      </c>
      <c r="G223" s="35" t="s">
        <v>189</v>
      </c>
      <c r="H223" s="15" t="s">
        <v>195</v>
      </c>
      <c r="I223" s="41" t="s">
        <v>167</v>
      </c>
      <c r="J223" s="37" t="s">
        <v>167</v>
      </c>
      <c r="K223" s="37" t="s">
        <v>167</v>
      </c>
      <c r="L223" s="37" t="s">
        <v>522</v>
      </c>
      <c r="M223" s="37" t="s">
        <v>521</v>
      </c>
      <c r="N223" s="37"/>
      <c r="O223" s="39" t="s">
        <v>449</v>
      </c>
      <c r="P223" s="37" t="s">
        <v>420</v>
      </c>
      <c r="Q223" s="37" t="s">
        <v>205</v>
      </c>
      <c r="R223" s="57" t="s">
        <v>251</v>
      </c>
      <c r="S223" s="37"/>
      <c r="T223" s="49" t="s">
        <v>340</v>
      </c>
      <c r="U223" s="37" t="s">
        <v>320</v>
      </c>
    </row>
    <row r="224" spans="1:21" ht="69.599999999999994" hidden="1" x14ac:dyDescent="0.3">
      <c r="A224" s="16" t="s">
        <v>80</v>
      </c>
      <c r="B224" s="37" t="s">
        <v>60</v>
      </c>
      <c r="C224" s="37" t="s">
        <v>59</v>
      </c>
      <c r="D224" s="37" t="s">
        <v>240</v>
      </c>
      <c r="E224" s="15" t="s">
        <v>472</v>
      </c>
      <c r="F224" s="41" t="s">
        <v>471</v>
      </c>
      <c r="G224" s="15" t="s">
        <v>174</v>
      </c>
      <c r="H224" s="15" t="s">
        <v>195</v>
      </c>
      <c r="I224" s="15" t="s">
        <v>167</v>
      </c>
      <c r="J224" s="37" t="s">
        <v>167</v>
      </c>
      <c r="K224" s="37" t="s">
        <v>167</v>
      </c>
      <c r="L224" s="37" t="s">
        <v>522</v>
      </c>
      <c r="M224" s="37" t="s">
        <v>521</v>
      </c>
      <c r="N224" s="37"/>
      <c r="O224" s="39" t="s">
        <v>449</v>
      </c>
      <c r="P224" s="37" t="s">
        <v>420</v>
      </c>
      <c r="Q224" s="37" t="s">
        <v>205</v>
      </c>
      <c r="R224" s="58" t="s">
        <v>235</v>
      </c>
      <c r="S224" s="12"/>
      <c r="T224" s="63"/>
      <c r="U224" s="63"/>
    </row>
    <row r="225" spans="1:21" ht="69.599999999999994" hidden="1" x14ac:dyDescent="0.3">
      <c r="A225" s="86"/>
      <c r="B225" s="87"/>
      <c r="C225" s="87"/>
      <c r="D225" s="87"/>
      <c r="E225" s="88"/>
      <c r="F225" s="88"/>
      <c r="G225" s="88"/>
      <c r="H225" s="89"/>
      <c r="I225" s="88"/>
      <c r="J225" s="89"/>
      <c r="K225" s="87"/>
      <c r="L225" s="37" t="s">
        <v>522</v>
      </c>
      <c r="M225" s="37" t="s">
        <v>521</v>
      </c>
      <c r="N225" s="87"/>
      <c r="O225" s="39" t="s">
        <v>449</v>
      </c>
      <c r="P225" s="87"/>
      <c r="Q225" s="87"/>
      <c r="R225" s="90"/>
      <c r="S225" s="87"/>
      <c r="T225" s="87"/>
      <c r="U225" s="87"/>
    </row>
    <row r="226" spans="1:21" ht="69.599999999999994" hidden="1" x14ac:dyDescent="0.3">
      <c r="A226" s="86"/>
      <c r="B226" s="87"/>
      <c r="C226" s="87"/>
      <c r="D226" s="87"/>
      <c r="E226" s="88"/>
      <c r="F226" s="88"/>
      <c r="G226" s="88"/>
      <c r="H226" s="89"/>
      <c r="I226" s="88"/>
      <c r="J226" s="89"/>
      <c r="K226" s="87"/>
      <c r="L226" s="37" t="s">
        <v>522</v>
      </c>
      <c r="M226" s="37" t="s">
        <v>521</v>
      </c>
      <c r="N226" s="87"/>
      <c r="O226" s="39" t="s">
        <v>449</v>
      </c>
      <c r="P226" s="87"/>
      <c r="Q226" s="87"/>
      <c r="R226" s="90"/>
      <c r="S226" s="87"/>
      <c r="T226" s="87"/>
      <c r="U226" s="87"/>
    </row>
    <row r="227" spans="1:21" ht="69.599999999999994" hidden="1" x14ac:dyDescent="0.3">
      <c r="A227" s="86"/>
      <c r="B227" s="87"/>
      <c r="C227" s="87"/>
      <c r="D227" s="87"/>
      <c r="E227" s="88"/>
      <c r="F227" s="88"/>
      <c r="G227" s="88"/>
      <c r="H227" s="89"/>
      <c r="I227" s="88"/>
      <c r="J227" s="89"/>
      <c r="K227" s="87"/>
      <c r="L227" s="37" t="s">
        <v>522</v>
      </c>
      <c r="M227" s="37" t="s">
        <v>521</v>
      </c>
      <c r="N227" s="87"/>
      <c r="O227" s="39" t="s">
        <v>449</v>
      </c>
      <c r="P227" s="87"/>
      <c r="Q227" s="87"/>
      <c r="R227" s="90"/>
      <c r="S227" s="87"/>
      <c r="T227" s="87"/>
      <c r="U227" s="87"/>
    </row>
    <row r="228" spans="1:21" ht="69.599999999999994" hidden="1" x14ac:dyDescent="0.3">
      <c r="A228" s="86"/>
      <c r="B228" s="87"/>
      <c r="C228" s="87"/>
      <c r="D228" s="87"/>
      <c r="E228" s="88"/>
      <c r="F228" s="88"/>
      <c r="G228" s="88"/>
      <c r="H228" s="89"/>
      <c r="I228" s="88"/>
      <c r="J228" s="89"/>
      <c r="K228" s="87"/>
      <c r="L228" s="37" t="s">
        <v>522</v>
      </c>
      <c r="M228" s="37" t="s">
        <v>521</v>
      </c>
      <c r="N228" s="87"/>
      <c r="O228" s="39" t="s">
        <v>449</v>
      </c>
      <c r="P228" s="87"/>
      <c r="Q228" s="87"/>
      <c r="R228" s="90"/>
      <c r="S228" s="87"/>
      <c r="T228" s="87"/>
      <c r="U228" s="87"/>
    </row>
    <row r="229" spans="1:21" ht="69.599999999999994" x14ac:dyDescent="0.3">
      <c r="A229" s="16" t="s">
        <v>80</v>
      </c>
      <c r="B229" s="37" t="s">
        <v>60</v>
      </c>
      <c r="C229" s="37" t="s">
        <v>59</v>
      </c>
      <c r="D229" s="37" t="s">
        <v>240</v>
      </c>
      <c r="E229" s="91" t="s">
        <v>472</v>
      </c>
      <c r="F229" s="92" t="s">
        <v>471</v>
      </c>
      <c r="G229" s="15" t="s">
        <v>174</v>
      </c>
      <c r="H229" s="15" t="s">
        <v>195</v>
      </c>
      <c r="I229" s="15" t="s">
        <v>167</v>
      </c>
      <c r="J229" s="15" t="s">
        <v>105</v>
      </c>
      <c r="K229" s="77" t="s">
        <v>106</v>
      </c>
      <c r="L229" s="77" t="s">
        <v>522</v>
      </c>
      <c r="M229" s="77" t="s">
        <v>521</v>
      </c>
      <c r="N229" s="37"/>
      <c r="O229" s="40" t="s">
        <v>449</v>
      </c>
      <c r="P229" s="37" t="s">
        <v>420</v>
      </c>
      <c r="Q229" s="37" t="s">
        <v>205</v>
      </c>
      <c r="R229" s="58" t="s">
        <v>256</v>
      </c>
      <c r="S229" s="12"/>
      <c r="T229" s="12"/>
      <c r="U229" s="12"/>
    </row>
    <row r="230" spans="1:21" ht="69.599999999999994" x14ac:dyDescent="0.3">
      <c r="A230" s="16" t="s">
        <v>80</v>
      </c>
      <c r="B230" s="37" t="s">
        <v>60</v>
      </c>
      <c r="C230" s="37" t="s">
        <v>59</v>
      </c>
      <c r="D230" s="37" t="s">
        <v>240</v>
      </c>
      <c r="E230" s="91" t="s">
        <v>472</v>
      </c>
      <c r="F230" s="92" t="s">
        <v>471</v>
      </c>
      <c r="G230" s="15" t="s">
        <v>174</v>
      </c>
      <c r="H230" s="15" t="s">
        <v>195</v>
      </c>
      <c r="I230" s="15" t="s">
        <v>167</v>
      </c>
      <c r="J230" s="15" t="s">
        <v>105</v>
      </c>
      <c r="K230" s="77" t="s">
        <v>106</v>
      </c>
      <c r="L230" s="77" t="s">
        <v>522</v>
      </c>
      <c r="M230" s="77" t="s">
        <v>521</v>
      </c>
      <c r="N230" s="37"/>
      <c r="O230" s="40" t="s">
        <v>449</v>
      </c>
      <c r="P230" s="37" t="s">
        <v>420</v>
      </c>
      <c r="Q230" s="37" t="s">
        <v>205</v>
      </c>
      <c r="R230" s="58" t="s">
        <v>251</v>
      </c>
      <c r="S230" s="68"/>
      <c r="T230" s="69"/>
      <c r="U230" s="69"/>
    </row>
    <row r="231" spans="1:21" ht="68.400000000000006" x14ac:dyDescent="0.3">
      <c r="L231" s="77" t="s">
        <v>522</v>
      </c>
      <c r="M231" s="77" t="s">
        <v>521</v>
      </c>
    </row>
    <row r="232" spans="1:21" ht="68.400000000000006" x14ac:dyDescent="0.3">
      <c r="L232" s="77" t="s">
        <v>522</v>
      </c>
      <c r="M232" s="77" t="s">
        <v>521</v>
      </c>
    </row>
  </sheetData>
  <phoneticPr fontId="0" type="noConversion"/>
  <hyperlinks>
    <hyperlink ref="E12" r:id="rId1" display="Health@the Stowe"/>
    <hyperlink ref="E14" r:id="rId2" display="Health@the Stowe"/>
    <hyperlink ref="E16" r:id="rId3" display="Health@the Stowe"/>
    <hyperlink ref="R117" r:id="rId4"/>
    <hyperlink ref="R116" r:id="rId5"/>
    <hyperlink ref="R118" r:id="rId6"/>
    <hyperlink ref="R119" r:id="rId7"/>
    <hyperlink ref="R120" r:id="rId8"/>
    <hyperlink ref="R121" r:id="rId9"/>
    <hyperlink ref="R122" r:id="rId10"/>
    <hyperlink ref="R123" r:id="rId11"/>
    <hyperlink ref="R124" r:id="rId12"/>
    <hyperlink ref="R125" r:id="rId13"/>
    <hyperlink ref="R126" r:id="rId14"/>
    <hyperlink ref="R127" r:id="rId15"/>
    <hyperlink ref="R128" r:id="rId16"/>
    <hyperlink ref="R129" r:id="rId17"/>
    <hyperlink ref="R130" r:id="rId18"/>
    <hyperlink ref="R131" r:id="rId19"/>
    <hyperlink ref="R132" r:id="rId20"/>
    <hyperlink ref="R133" r:id="rId21"/>
    <hyperlink ref="R134" r:id="rId22"/>
    <hyperlink ref="R135" r:id="rId23"/>
    <hyperlink ref="R136" r:id="rId24"/>
    <hyperlink ref="R137" r:id="rId25"/>
    <hyperlink ref="R139" r:id="rId26"/>
    <hyperlink ref="R140" r:id="rId27"/>
    <hyperlink ref="R141" r:id="rId28"/>
    <hyperlink ref="R142" r:id="rId29"/>
    <hyperlink ref="R143" r:id="rId30"/>
    <hyperlink ref="R144" r:id="rId31"/>
    <hyperlink ref="R145" r:id="rId32"/>
    <hyperlink ref="R146" r:id="rId33"/>
    <hyperlink ref="R147" r:id="rId34"/>
    <hyperlink ref="R148" r:id="rId35"/>
    <hyperlink ref="R149" r:id="rId36"/>
    <hyperlink ref="R150" r:id="rId37"/>
    <hyperlink ref="R151" r:id="rId38"/>
    <hyperlink ref="R152" r:id="rId39"/>
    <hyperlink ref="R153" r:id="rId40"/>
    <hyperlink ref="R154" r:id="rId41"/>
    <hyperlink ref="R155" r:id="rId42"/>
    <hyperlink ref="R156" r:id="rId43"/>
    <hyperlink ref="R157" r:id="rId44"/>
    <hyperlink ref="R158" r:id="rId45"/>
    <hyperlink ref="R159" r:id="rId46"/>
    <hyperlink ref="R160" r:id="rId47"/>
    <hyperlink ref="R161" r:id="rId48"/>
    <hyperlink ref="R162" r:id="rId49"/>
    <hyperlink ref="R163" r:id="rId50"/>
    <hyperlink ref="R164" r:id="rId51"/>
    <hyperlink ref="R165" r:id="rId52"/>
    <hyperlink ref="R166" r:id="rId53"/>
    <hyperlink ref="R167" r:id="rId54"/>
    <hyperlink ref="R168" r:id="rId55"/>
    <hyperlink ref="R169" r:id="rId56"/>
    <hyperlink ref="R170" r:id="rId57"/>
    <hyperlink ref="R171" r:id="rId58"/>
    <hyperlink ref="R172" r:id="rId59"/>
    <hyperlink ref="R173" r:id="rId60"/>
    <hyperlink ref="R174" r:id="rId61"/>
    <hyperlink ref="R175" r:id="rId62"/>
    <hyperlink ref="R176" r:id="rId63"/>
    <hyperlink ref="R177" r:id="rId64"/>
    <hyperlink ref="R178" r:id="rId65"/>
    <hyperlink ref="R179" r:id="rId66"/>
    <hyperlink ref="R180" r:id="rId67"/>
    <hyperlink ref="R181" r:id="rId68"/>
    <hyperlink ref="R182" r:id="rId69"/>
    <hyperlink ref="R183" r:id="rId70"/>
    <hyperlink ref="R184" r:id="rId71"/>
    <hyperlink ref="R185" r:id="rId72"/>
    <hyperlink ref="R186" r:id="rId73"/>
    <hyperlink ref="R187" r:id="rId74"/>
    <hyperlink ref="R188" r:id="rId75"/>
    <hyperlink ref="R189" r:id="rId76"/>
    <hyperlink ref="R190" r:id="rId77"/>
    <hyperlink ref="R191" r:id="rId78"/>
    <hyperlink ref="R193" r:id="rId79"/>
    <hyperlink ref="R194" r:id="rId80"/>
    <hyperlink ref="R195" r:id="rId81"/>
    <hyperlink ref="R199" r:id="rId82"/>
    <hyperlink ref="R200" r:id="rId83"/>
    <hyperlink ref="R201" r:id="rId84"/>
    <hyperlink ref="R202" r:id="rId85"/>
    <hyperlink ref="R204" r:id="rId86"/>
    <hyperlink ref="R205" r:id="rId87"/>
    <hyperlink ref="R206" r:id="rId88"/>
    <hyperlink ref="R207" r:id="rId89"/>
    <hyperlink ref="R208" r:id="rId90"/>
    <hyperlink ref="R209" r:id="rId91"/>
    <hyperlink ref="R211" r:id="rId92"/>
    <hyperlink ref="R212" r:id="rId93"/>
    <hyperlink ref="R213" r:id="rId94"/>
    <hyperlink ref="R214" r:id="rId95"/>
    <hyperlink ref="R215" r:id="rId96"/>
    <hyperlink ref="R216" r:id="rId97"/>
    <hyperlink ref="R217" r:id="rId98"/>
    <hyperlink ref="R219" r:id="rId99"/>
    <hyperlink ref="R218" r:id="rId100"/>
    <hyperlink ref="R220" r:id="rId101"/>
    <hyperlink ref="R221" r:id="rId102"/>
    <hyperlink ref="R222" r:id="rId103"/>
    <hyperlink ref="R223" r:id="rId104"/>
    <hyperlink ref="R224" r:id="rId105"/>
    <hyperlink ref="R229" r:id="rId106"/>
    <hyperlink ref="R230" r:id="rId107"/>
    <hyperlink ref="R196" r:id="rId108"/>
    <hyperlink ref="R197" r:id="rId109"/>
    <hyperlink ref="R198" r:id="rId110"/>
    <hyperlink ref="R210" r:id="rId111"/>
    <hyperlink ref="R3" r:id="rId112" display="mailto:Nadya.babiychuk@nhs.net"/>
    <hyperlink ref="R6" r:id="rId113" display="mailto:Anna.jennings@nhs.net"/>
    <hyperlink ref="R12" r:id="rId114" display="mailto:Clare.magona@nhs.net"/>
    <hyperlink ref="E13" r:id="rId115" display="Health@the Stowe"/>
    <hyperlink ref="R13" r:id="rId116" display="mailto:dimka.vancheva@nhs.net"/>
    <hyperlink ref="R14" r:id="rId117" display="mailto:Sanja.todorovic@nhs.net"/>
    <hyperlink ref="E17" r:id="rId118" display="Health@the Stowe"/>
    <hyperlink ref="R16" r:id="rId119"/>
    <hyperlink ref="R17" r:id="rId120"/>
    <hyperlink ref="R18" r:id="rId121"/>
    <hyperlink ref="R19" r:id="rId122" display="mailto:faisal.ahmed@nhs.net"/>
    <hyperlink ref="R20" r:id="rId123" display="mailto:amandagaffney@nhs.net"/>
    <hyperlink ref="R21" r:id="rId124" display="mailto:jcreaser@nhs.net"/>
    <hyperlink ref="R22" r:id="rId125" display="mailto:ihsan.pickstock@nhs.net"/>
    <hyperlink ref="R24" r:id="rId126" display="mailto:adalal@nhs.net"/>
    <hyperlink ref="R25" r:id="rId127" display="mailto:sharon.ryan6@nhs.net"/>
    <hyperlink ref="R26" r:id="rId128" display="mailto:neelam.begum@nhs.net"/>
    <hyperlink ref="R29" r:id="rId129" display="mailto:sylvia.hendry@nhs.net"/>
    <hyperlink ref="R30" r:id="rId130" display="mailto:carole.challen@nhs.net"/>
    <hyperlink ref="R31" r:id="rId131" display="mailto:Leiola.jefferson@nhs.net"/>
    <hyperlink ref="R32" r:id="rId132" display="mailto:Leigh.kerridge@nhs.net"/>
    <hyperlink ref="R33" r:id="rId133" display="mailto:Cliff.massey@nhs.net"/>
    <hyperlink ref="R34" r:id="rId134" display="mailto:s.fernandes@nhs.net"/>
    <hyperlink ref="R35" r:id="rId135" display="mailto:sarah.harcher@nhs.net"/>
    <hyperlink ref="R36" r:id="rId136" display="mailto:jacquie.oconnor@nhs.net"/>
    <hyperlink ref="R37" r:id="rId137" display="mailto:declan.stow@nhs.net"/>
    <hyperlink ref="R38" r:id="rId138" display="mailto:gail.spiller@nhs.net"/>
    <hyperlink ref="R39" r:id="rId139" display="mailto:azizpandor@nhs.net"/>
    <hyperlink ref="R23" r:id="rId140" display="mailto:donikaxhixha@nhs.net"/>
    <hyperlink ref="R40" r:id="rId141"/>
    <hyperlink ref="T6" r:id="rId142" display="mailto:Anna.jennings@nhs.net"/>
    <hyperlink ref="T8" r:id="rId143" display="mailto:jcreaser@nhs.net"/>
    <hyperlink ref="R115" r:id="rId144"/>
    <hyperlink ref="R138" r:id="rId145" display="mailto:sms.hammersmithsurgery@nhs.net"/>
    <hyperlink ref="T128" r:id="rId146"/>
    <hyperlink ref="T20" r:id="rId147"/>
    <hyperlink ref="T40" r:id="rId148" display="mailto:pimlico.marven@nhs.net"/>
    <hyperlink ref="T141" r:id="rId149"/>
    <hyperlink ref="T145" r:id="rId150"/>
    <hyperlink ref="T14" r:id="rId151" display="mailto:newton.clinical@nhs.net"/>
    <hyperlink ref="E15" r:id="rId152" display="Health@the Stowe"/>
    <hyperlink ref="R15" r:id="rId153" display="mailto:Sanja.todorovic@nhs.net"/>
    <hyperlink ref="T15" r:id="rId154" display="mailto:ruthsandu@nhs.net"/>
    <hyperlink ref="T18" r:id="rId155" display="mailto:Maliha.baig@nhs.net"/>
    <hyperlink ref="T165" r:id="rId156" display="mailto:lilyville.surgery@nhs.net"/>
    <hyperlink ref="T166" r:id="rId157" display="mailto:lilyville.surgery@nhs.net"/>
    <hyperlink ref="T167" r:id="rId158" display="mailto:lilyville.surgery@nhs.net"/>
    <hyperlink ref="T168" r:id="rId159" display="mailto:lilyville.surgery@nhs.net"/>
    <hyperlink ref="T31" r:id="rId160" display="mailto:woodfieldroadsurgery.wpct@nhs.net"/>
    <hyperlink ref="T32" r:id="rId161" display="mailto:woodfieldroadsurgery.wpct@nhs.net"/>
    <hyperlink ref="T131" r:id="rId162" display="mailto:brookgreenmc@nhs.net"/>
    <hyperlink ref="T132" r:id="rId163" display="mailto:brookgreenmc@nhs.net"/>
    <hyperlink ref="T133" r:id="rId164" display="mailto:brookgreenmc@nhs.net"/>
    <hyperlink ref="T22" r:id="rId165" display="mailto:littlevenice.westminster@nhs.net"/>
    <hyperlink ref="T21" r:id="rId166" display="mailto:lissongrovehc@nhs.net"/>
    <hyperlink ref="T115" r:id="rId167" display="mailto:ashchurchsurgery@nhs.net"/>
    <hyperlink ref="T137" r:id="rId168" display="mailto:sms.hammersmithsurgery@nhs.net"/>
    <hyperlink ref="T138" r:id="rId169" display="mailto:sms.hammersmithsurgery@nhs.net"/>
    <hyperlink ref="T139" r:id="rId170" display="mailto:sms.hammersmithsurgery@nhs.net"/>
    <hyperlink ref="T140" r:id="rId171" display="mailto:sms.hammersmithsurgery@nhs.net"/>
    <hyperlink ref="T142" r:id="rId172"/>
    <hyperlink ref="T143" r:id="rId173"/>
    <hyperlink ref="T144" r:id="rId174"/>
    <hyperlink ref="T146" r:id="rId175"/>
    <hyperlink ref="T147" r:id="rId176"/>
    <hyperlink ref="T148" r:id="rId177"/>
    <hyperlink ref="T2" r:id="rId178" display="mailto:tamsindart@nhs.net"/>
    <hyperlink ref="T153" r:id="rId179" display="mailto:HAFCCG.southfulhamhealthclinic@nhs.net"/>
    <hyperlink ref="T154" r:id="rId180" display="mailto:HAFCCG.southfulhamhealthclinic@nhs.net"/>
    <hyperlink ref="T155" r:id="rId181" display="mailto:HAFCCG.southfulhamhealthclinic@nhs.net"/>
    <hyperlink ref="R28" r:id="rId182" display="mailto:Ella.inzani@nhs.net"/>
    <hyperlink ref="R4" r:id="rId183" display="mailto:Nadya.babiychuk@nhs.net"/>
    <hyperlink ref="R5" r:id="rId184" display="mailto:Nadya.babiychuk@nhs.net"/>
    <hyperlink ref="T3" r:id="rId185" display="mailto:coventgarden.medicalcentre@nhs.net"/>
    <hyperlink ref="T4" r:id="rId186" display="mailto:sawdah.farooq@nhs.net"/>
    <hyperlink ref="T5" r:id="rId187" display="mailto:nadya.babiychuk@nhs.net"/>
    <hyperlink ref="T23" r:id="rId188" display="mailto:clccg.admin-mvmc@nhs.net"/>
    <hyperlink ref="T220" r:id="rId189" display="mailto:northend.medicalcentre@NHS.net"/>
    <hyperlink ref="T221" r:id="rId190" display="mailto:northend.medicalcentre@NHS.net"/>
    <hyperlink ref="T222" r:id="rId191" display="mailto:northend.medicalcentre@NHS.net"/>
    <hyperlink ref="T223" r:id="rId192" display="mailto:northend.medicalcentre@NHS.net"/>
    <hyperlink ref="T12" r:id="rId193" display="mailto:Connaught.square@nhs.net"/>
    <hyperlink ref="T13" r:id="rId194" display="mailto:Connaught.square@nhs.net"/>
    <hyperlink ref="T170" r:id="rId195" display="mailto:Darryl.dawkins@nhs.net"/>
    <hyperlink ref="T171" r:id="rId196" display="mailto:Darryl.dawkins@nhs.net"/>
    <hyperlink ref="T156" r:id="rId197" display="mailto:serena.ledger@nhs.net"/>
    <hyperlink ref="T157" r:id="rId198"/>
    <hyperlink ref="T158" r:id="rId199"/>
    <hyperlink ref="T159" r:id="rId200" display="mailto:h.khaliq@nhs.net"/>
    <hyperlink ref="T160" r:id="rId201" display="mailto:ahmed.hamza1@nhs.net"/>
    <hyperlink ref="T161" r:id="rId202" display="mailto:b.sangiemkokgruad@nhs.net "/>
    <hyperlink ref="T116:T117" r:id="rId203" display="mailto:ashchurchsurgery@nhs.net"/>
    <hyperlink ref="T24" r:id="rId204" display="mailto:clccg.pghc@nhs.net"/>
    <hyperlink ref="R10" r:id="rId205"/>
    <hyperlink ref="T10" r:id="rId206" display="mailto:clccg.sohosquaregeneralpractice@nhs.net"/>
    <hyperlink ref="T11" r:id="rId207"/>
    <hyperlink ref="R11" r:id="rId208" display="mailto:clccg.sohosquaregeneralpractice@nhs.net"/>
    <hyperlink ref="R8" r:id="rId209" display="mailto:CLCCG.MHCAdmin@nhs.net"/>
    <hyperlink ref="T169" r:id="rId210"/>
    <hyperlink ref="T33" r:id="rId211" display="mailto:clccg.belgraviasurgery@nhs.net"/>
    <hyperlink ref="T149" r:id="rId212" display="mailto:Ashville.surgery@nhs.net"/>
    <hyperlink ref="R99" r:id="rId213" display="mailto:serena.ledger@nhs.net"/>
    <hyperlink ref="T99" r:id="rId214" display="mailto:serena.ledger@nhs.net"/>
    <hyperlink ref="R100" r:id="rId215" display="mailto:serena.ledger@nhs.net"/>
    <hyperlink ref="R102" r:id="rId216" display="mailto:serena.ledger@nhs.net"/>
    <hyperlink ref="R103" r:id="rId217" display="mailto:serena.ledger@nhs.net"/>
    <hyperlink ref="R104" r:id="rId218" display="mailto:serena.ledger@nhs.net"/>
    <hyperlink ref="R105" r:id="rId219" display="mailto:serena.ledger@nhs.net"/>
    <hyperlink ref="R106" r:id="rId220" display="mailto:serena.ledger@nhs.net"/>
    <hyperlink ref="R107" r:id="rId221" display="mailto:serena.ledger@nhs.net"/>
    <hyperlink ref="R108" r:id="rId222" display="mailto:serena.ledger@nhs.net"/>
    <hyperlink ref="R109" r:id="rId223" display="mailto:serena.ledger@nhs.net"/>
    <hyperlink ref="R101" r:id="rId224" display="mailto:serena.ledger@nhs.net"/>
    <hyperlink ref="T100" r:id="rId225"/>
    <hyperlink ref="T101" r:id="rId226" display="mailto:mehul.patel2@nhs.net"/>
    <hyperlink ref="T102" r:id="rId227" display="mailto:mahmud.ferdous@nhs.net"/>
    <hyperlink ref="T103" r:id="rId228" display="mailto:velgia.kugananthan@nhs.net"/>
    <hyperlink ref="T104" r:id="rId229" display="mailto:g.chieng@nhs.net"/>
    <hyperlink ref="T105" r:id="rId230"/>
    <hyperlink ref="T106" r:id="rId231" display="mailto:h.khaliq@nhs.net"/>
    <hyperlink ref="T108" r:id="rId232" display="mailto:emmapotter1@nhs.net"/>
    <hyperlink ref="T107" r:id="rId233" display="mailto:karin.kadlecikova@nhs.net"/>
    <hyperlink ref="T109" r:id="rId234" display="mailto:farahahmad@nhs.net"/>
    <hyperlink ref="R110" r:id="rId235" display="mailto:serena.ledger@nhs.net"/>
    <hyperlink ref="R111" r:id="rId236" display="mailto:serena.ledger@nhs.net"/>
    <hyperlink ref="T110" r:id="rId237" display="mailto:florencemponda@nhs.net"/>
    <hyperlink ref="T111" r:id="rId238"/>
    <hyperlink ref="R68" r:id="rId239"/>
    <hyperlink ref="R42" r:id="rId240"/>
    <hyperlink ref="R69" r:id="rId241"/>
    <hyperlink ref="R70" r:id="rId242"/>
    <hyperlink ref="R94" r:id="rId243"/>
    <hyperlink ref="R82" r:id="rId244"/>
    <hyperlink ref="R43" r:id="rId245"/>
    <hyperlink ref="R83" r:id="rId246"/>
    <hyperlink ref="R95" r:id="rId247"/>
    <hyperlink ref="R96" r:id="rId248"/>
    <hyperlink ref="R97" r:id="rId249"/>
    <hyperlink ref="R84" r:id="rId250"/>
    <hyperlink ref="R44" r:id="rId251"/>
    <hyperlink ref="R56" r:id="rId252"/>
    <hyperlink ref="R45" r:id="rId253"/>
    <hyperlink ref="R71" r:id="rId254"/>
    <hyperlink ref="R98" r:id="rId255"/>
    <hyperlink ref="R85" r:id="rId256"/>
    <hyperlink ref="R86" r:id="rId257"/>
    <hyperlink ref="R87" r:id="rId258"/>
    <hyperlink ref="R72" r:id="rId259"/>
    <hyperlink ref="R73" r:id="rId260"/>
    <hyperlink ref="R74" r:id="rId261"/>
    <hyperlink ref="R50" r:id="rId262"/>
    <hyperlink ref="R51" r:id="rId263"/>
    <hyperlink ref="R58" r:id="rId264"/>
    <hyperlink ref="R59" r:id="rId265"/>
    <hyperlink ref="R60" r:id="rId266"/>
    <hyperlink ref="R113" r:id="rId267"/>
    <hyperlink ref="R88" r:id="rId268"/>
    <hyperlink ref="R90" r:id="rId269"/>
    <hyperlink ref="R61" r:id="rId270"/>
    <hyperlink ref="R76" r:id="rId271"/>
    <hyperlink ref="R93" r:id="rId272"/>
    <hyperlink ref="R63" r:id="rId273"/>
    <hyperlink ref="R77" r:id="rId274"/>
    <hyperlink ref="R78" r:id="rId275"/>
    <hyperlink ref="R52" r:id="rId276"/>
    <hyperlink ref="R79" r:id="rId277"/>
    <hyperlink ref="R64" r:id="rId278" display="mailto:j.payn@nhs.net"/>
    <hyperlink ref="R53" r:id="rId279"/>
    <hyperlink ref="R80" r:id="rId280"/>
    <hyperlink ref="R92" r:id="rId281"/>
    <hyperlink ref="R54" r:id="rId282"/>
    <hyperlink ref="R55" r:id="rId283"/>
    <hyperlink ref="R57" r:id="rId284"/>
    <hyperlink ref="R75" r:id="rId285"/>
    <hyperlink ref="R114" r:id="rId286"/>
    <hyperlink ref="T63" r:id="rId287" display="mailto:Wlccg.elginclinic@nhs.net"/>
    <hyperlink ref="T52" r:id="rId288" display="mailto:wlccg.garway@nhs.net"/>
    <hyperlink ref="T45" r:id="rId289"/>
    <hyperlink ref="R46" r:id="rId290"/>
    <hyperlink ref="R47" r:id="rId291"/>
    <hyperlink ref="R89" r:id="rId292"/>
    <hyperlink ref="T77" r:id="rId293"/>
    <hyperlink ref="T78" r:id="rId294"/>
    <hyperlink ref="R27" r:id="rId295"/>
    <hyperlink ref="T27" r:id="rId296"/>
  </hyperlinks>
  <pageMargins left="0.25" right="0.25" top="0.75" bottom="0.75" header="0.3" footer="0.3"/>
  <pageSetup paperSize="287" orientation="landscape" r:id="rId297"/>
  <tableParts count="1">
    <tablePart r:id="rId298"/>
  </tablePart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42"/>
  <sheetViews>
    <sheetView topLeftCell="A44" workbookViewId="0">
      <selection activeCell="H50" sqref="H50"/>
    </sheetView>
  </sheetViews>
  <sheetFormatPr defaultColWidth="9.109375" defaultRowHeight="11.4" x14ac:dyDescent="0.2"/>
  <cols>
    <col min="1" max="1" width="34.5546875" style="1" customWidth="1"/>
    <col min="2" max="2" width="36" style="1" bestFit="1" customWidth="1"/>
    <col min="3" max="3" width="37.88671875" style="1" customWidth="1"/>
    <col min="4" max="16384" width="9.109375" style="1"/>
  </cols>
  <sheetData>
    <row r="1" spans="1:14" ht="24" x14ac:dyDescent="0.2">
      <c r="A1" s="1" t="s">
        <v>27</v>
      </c>
      <c r="B1" s="9" t="s">
        <v>48</v>
      </c>
      <c r="C1" s="1" t="s">
        <v>206</v>
      </c>
      <c r="F1" s="1" t="s">
        <v>16</v>
      </c>
      <c r="G1" s="1" t="s">
        <v>205</v>
      </c>
      <c r="H1" s="1" t="s">
        <v>204</v>
      </c>
      <c r="I1" s="1" t="s">
        <v>211</v>
      </c>
      <c r="K1" s="1" t="s">
        <v>207</v>
      </c>
      <c r="N1" s="1" t="s">
        <v>208</v>
      </c>
    </row>
    <row r="2" spans="1:14" ht="60" x14ac:dyDescent="0.2">
      <c r="A2" s="1" t="str">
        <f>VLOOKUP(B2,'Raw Data'!A:Q,17,FALSE)</f>
        <v>H&amp;F</v>
      </c>
      <c r="B2" s="10" t="s">
        <v>188</v>
      </c>
      <c r="C2" s="1" t="str">
        <f>VLOOKUP(B2,'Raw Data'!A:A,1,FALSE)</f>
        <v>82 Lillie Rd</v>
      </c>
      <c r="F2" s="11" t="s">
        <v>114</v>
      </c>
      <c r="G2" s="10" t="s">
        <v>188</v>
      </c>
      <c r="H2" s="10" t="s">
        <v>441</v>
      </c>
      <c r="I2" s="10" t="s">
        <v>188</v>
      </c>
      <c r="K2" s="1" t="s">
        <v>16</v>
      </c>
    </row>
    <row r="3" spans="1:14" ht="72" x14ac:dyDescent="0.2">
      <c r="A3" s="1" t="str">
        <f>VLOOKUP(B3,'Raw Data'!A:Q,17,FALSE)</f>
        <v>West</v>
      </c>
      <c r="B3" s="10" t="s">
        <v>441</v>
      </c>
      <c r="C3" s="1" t="str">
        <f>VLOOKUP(B3,'Raw Data'!A:A,1,FALSE)</f>
        <v>Abingdon Medical Practice Dr Corbett (E98701)</v>
      </c>
      <c r="F3" s="11" t="s">
        <v>39</v>
      </c>
      <c r="G3" s="10" t="s">
        <v>61</v>
      </c>
      <c r="H3" s="10" t="s">
        <v>118</v>
      </c>
      <c r="I3" s="10" t="s">
        <v>441</v>
      </c>
      <c r="K3" s="1" t="s">
        <v>210</v>
      </c>
    </row>
    <row r="4" spans="1:14" ht="60" x14ac:dyDescent="0.2">
      <c r="A4" s="1" t="str">
        <f>VLOOKUP(B4,'Raw Data'!A:Q,17,FALSE)</f>
        <v>H&amp;F</v>
      </c>
      <c r="B4" s="10" t="s">
        <v>61</v>
      </c>
      <c r="C4" s="1" t="str">
        <f>VLOOKUP(B4,'Raw Data'!A:A,1,FALSE)</f>
        <v>Ashchurch Surgery</v>
      </c>
      <c r="F4" s="10" t="s">
        <v>110</v>
      </c>
      <c r="G4" s="10" t="s">
        <v>67</v>
      </c>
      <c r="H4" s="11" t="s">
        <v>119</v>
      </c>
      <c r="I4" s="10" t="s">
        <v>61</v>
      </c>
      <c r="K4" s="1" t="s">
        <v>204</v>
      </c>
    </row>
    <row r="5" spans="1:14" ht="48" x14ac:dyDescent="0.2">
      <c r="A5" s="1" t="str">
        <f>VLOOKUP(B5,'Raw Data'!A:Q,17,FALSE)</f>
        <v>H&amp;F</v>
      </c>
      <c r="B5" s="10" t="s">
        <v>67</v>
      </c>
      <c r="C5" s="1" t="str">
        <f>VLOOKUP(B5,'Raw Data'!A:A,1,FALSE)</f>
        <v>Ashville Surgery</v>
      </c>
      <c r="F5" s="10" t="s">
        <v>136</v>
      </c>
      <c r="G5" s="10" t="s">
        <v>68</v>
      </c>
      <c r="H5" s="10" t="s">
        <v>120</v>
      </c>
      <c r="I5" s="10" t="s">
        <v>67</v>
      </c>
      <c r="K5" s="1" t="s">
        <v>209</v>
      </c>
    </row>
    <row r="6" spans="1:14" ht="72" x14ac:dyDescent="0.2">
      <c r="A6" s="1" t="str">
        <f>VLOOKUP(B6,'Raw Data'!A:Q,17,FALSE)</f>
        <v>West</v>
      </c>
      <c r="B6" s="10" t="s">
        <v>118</v>
      </c>
      <c r="C6" s="1" t="str">
        <f>VLOOKUP(B6,'Raw Data'!A:A,1,FALSE)</f>
        <v>Barlby Surgery Dr Tahir and Dr Qureshi (Y01011)</v>
      </c>
      <c r="F6" s="11" t="s">
        <v>43</v>
      </c>
      <c r="G6" s="10" t="s">
        <v>64</v>
      </c>
      <c r="H6" s="10" t="s">
        <v>121</v>
      </c>
      <c r="I6" s="10" t="s">
        <v>118</v>
      </c>
    </row>
    <row r="7" spans="1:14" ht="60" x14ac:dyDescent="0.2">
      <c r="A7" s="1" t="str">
        <f>VLOOKUP(B7,'Raw Data'!A:Q,17,FALSE)</f>
        <v>West</v>
      </c>
      <c r="B7" s="11" t="s">
        <v>119</v>
      </c>
      <c r="C7" s="1" t="str">
        <f>VLOOKUP(B7,'Raw Data'!A:A,1,FALSE)</f>
        <v>Bayswater Medical Centre Dr Vranakis (E87682)</v>
      </c>
      <c r="F7" s="11" t="s">
        <v>115</v>
      </c>
      <c r="G7" s="10" t="s">
        <v>63</v>
      </c>
      <c r="H7" s="10" t="s">
        <v>445</v>
      </c>
      <c r="I7" s="11" t="s">
        <v>119</v>
      </c>
    </row>
    <row r="8" spans="1:14" ht="60" x14ac:dyDescent="0.2">
      <c r="A8" s="1" t="str">
        <f>VLOOKUP(B8,'Raw Data'!A:Q,17,FALSE)</f>
        <v>West</v>
      </c>
      <c r="B8" s="10" t="s">
        <v>120</v>
      </c>
      <c r="C8" s="1" t="str">
        <f>VLOOKUP(B8,'Raw Data'!A:A,1,FALSE)</f>
        <v>Beacon Medical Centre (E87050)</v>
      </c>
      <c r="F8" s="10" t="s">
        <v>36</v>
      </c>
      <c r="G8" s="10" t="s">
        <v>53</v>
      </c>
      <c r="H8" s="10" t="s">
        <v>442</v>
      </c>
      <c r="I8" s="10" t="s">
        <v>120</v>
      </c>
    </row>
    <row r="9" spans="1:14" ht="72" x14ac:dyDescent="0.2">
      <c r="A9" s="1" t="str">
        <f>VLOOKUP(B9,'Raw Data'!A:Q,17,FALSE)</f>
        <v>Central</v>
      </c>
      <c r="B9" s="11" t="s">
        <v>114</v>
      </c>
      <c r="C9" s="1" t="str">
        <f>VLOOKUP(B9,'Raw Data'!A:A,1,FALSE)</f>
        <v>Belgravia Surgery</v>
      </c>
      <c r="F9" s="10" t="s">
        <v>38</v>
      </c>
      <c r="G9" s="10" t="s">
        <v>81</v>
      </c>
      <c r="H9" s="10" t="s">
        <v>122</v>
      </c>
      <c r="I9" s="11" t="s">
        <v>114</v>
      </c>
    </row>
    <row r="10" spans="1:14" ht="79.8" x14ac:dyDescent="0.2">
      <c r="A10" s="1" t="str">
        <f>VLOOKUP(B10,'Raw Data'!A:Q,17,FALSE)</f>
        <v>H&amp;F</v>
      </c>
      <c r="B10" s="10" t="s">
        <v>333</v>
      </c>
      <c r="C10" s="1" t="str">
        <f>VLOOKUP(B10,'Raw Data'!A:A,1,FALSE)</f>
        <v>Bridge House Centre [South Fulham Health Clinic]</v>
      </c>
      <c r="F10" s="11" t="s">
        <v>109</v>
      </c>
      <c r="G10" s="10" t="s">
        <v>69</v>
      </c>
      <c r="H10" s="10" t="s">
        <v>123</v>
      </c>
      <c r="I10" s="10" t="s">
        <v>333</v>
      </c>
    </row>
    <row r="11" spans="1:14" ht="57" x14ac:dyDescent="0.2">
      <c r="A11" s="1" t="str">
        <f>VLOOKUP(B11,'Raw Data'!A:Q,17,FALSE)</f>
        <v>West</v>
      </c>
      <c r="B11" s="10" t="s">
        <v>121</v>
      </c>
      <c r="C11" s="1" t="str">
        <f>VLOOKUP(B11,'Raw Data'!A:A,1,FALSE)</f>
        <v>Brompton Medical Centre Dr Ali (E87746)</v>
      </c>
      <c r="F11" s="10" t="s">
        <v>41</v>
      </c>
      <c r="G11" s="10" t="s">
        <v>73</v>
      </c>
      <c r="H11" s="10" t="s">
        <v>124</v>
      </c>
      <c r="I11" s="10" t="s">
        <v>121</v>
      </c>
    </row>
    <row r="12" spans="1:14" ht="136.80000000000001" x14ac:dyDescent="0.2">
      <c r="A12" s="1" t="str">
        <f>VLOOKUP(B12,'Raw Data'!A:Q,17,FALSE)</f>
        <v>H&amp;F</v>
      </c>
      <c r="B12" s="10" t="s">
        <v>64</v>
      </c>
      <c r="C12" s="1" t="str">
        <f>VLOOKUP(B12,'Raw Data'!A:A,1,FALSE)</f>
        <v>Brook Green Medical Centre</v>
      </c>
      <c r="F12" s="10" t="s">
        <v>11</v>
      </c>
      <c r="G12" s="10" t="s">
        <v>74</v>
      </c>
      <c r="H12" s="10" t="s">
        <v>125</v>
      </c>
      <c r="I12" s="10" t="s">
        <v>64</v>
      </c>
    </row>
    <row r="13" spans="1:14" ht="57" x14ac:dyDescent="0.2">
      <c r="A13" s="1" t="str">
        <f>VLOOKUP(B13,'Raw Data'!A:Q,17,FALSE)</f>
        <v>H&amp;F</v>
      </c>
      <c r="B13" s="10" t="s">
        <v>63</v>
      </c>
      <c r="C13" s="1" t="str">
        <f>VLOOKUP(B13,'Raw Data'!A:A,1,FALSE)</f>
        <v>Brook Green Surgery</v>
      </c>
      <c r="F13" s="11" t="s">
        <v>137</v>
      </c>
      <c r="G13" s="10" t="s">
        <v>160</v>
      </c>
      <c r="H13" s="10" t="s">
        <v>126</v>
      </c>
      <c r="I13" s="10" t="s">
        <v>63</v>
      </c>
    </row>
    <row r="14" spans="1:14" ht="102.6" x14ac:dyDescent="0.2">
      <c r="A14" s="1" t="str">
        <f>VLOOKUP(B14,'Raw Data'!A:Q,17,FALSE)</f>
        <v>H&amp;F</v>
      </c>
      <c r="B14" s="10" t="s">
        <v>53</v>
      </c>
      <c r="C14" s="1" t="str">
        <f>VLOOKUP(B14,'Raw Data'!A:A,1,FALSE)</f>
        <v>Bush Doctors</v>
      </c>
      <c r="F14" s="11" t="s">
        <v>19</v>
      </c>
      <c r="G14" s="10" t="s">
        <v>70</v>
      </c>
      <c r="H14" s="10" t="s">
        <v>127</v>
      </c>
      <c r="I14" s="10" t="s">
        <v>53</v>
      </c>
    </row>
    <row r="15" spans="1:14" ht="68.400000000000006" x14ac:dyDescent="0.2">
      <c r="A15" s="1" t="str">
        <f>VLOOKUP(B15,'Raw Data'!A:Q,17,FALSE)</f>
        <v>H&amp;F</v>
      </c>
      <c r="B15" s="10" t="s">
        <v>81</v>
      </c>
      <c r="C15" s="1" t="str">
        <f>VLOOKUP(B15,'Raw Data'!A:A,1,FALSE)</f>
        <v>Canberra</v>
      </c>
      <c r="F15" s="10" t="s">
        <v>35</v>
      </c>
      <c r="G15" s="10" t="s">
        <v>159</v>
      </c>
      <c r="H15" s="10" t="s">
        <v>138</v>
      </c>
      <c r="I15" s="10" t="s">
        <v>81</v>
      </c>
    </row>
    <row r="16" spans="1:14" ht="57" x14ac:dyDescent="0.2">
      <c r="A16" s="1" t="str">
        <f>VLOOKUP(B16,'Raw Data'!A:Q,17,FALSE)</f>
        <v>H&amp;F</v>
      </c>
      <c r="B16" s="10" t="s">
        <v>69</v>
      </c>
      <c r="C16" s="1" t="str">
        <f>VLOOKUP(B16,'Raw Data'!A:A,1,FALSE)</f>
        <v>Cassidy Rd</v>
      </c>
      <c r="F16" s="11" t="s">
        <v>13</v>
      </c>
      <c r="G16" s="10" t="s">
        <v>165</v>
      </c>
      <c r="H16" s="10" t="s">
        <v>128</v>
      </c>
      <c r="I16" s="10" t="s">
        <v>69</v>
      </c>
    </row>
    <row r="17" spans="1:9" ht="136.80000000000001" x14ac:dyDescent="0.2">
      <c r="A17" s="1" t="str">
        <f>VLOOKUP(B17,'Raw Data'!A:Q,17,FALSE)</f>
        <v>Central</v>
      </c>
      <c r="B17" s="11" t="s">
        <v>39</v>
      </c>
      <c r="C17" s="1" t="str">
        <f>VLOOKUP(B17,'Raw Data'!A:A,1,FALSE)</f>
        <v>Cavendish Health Centre</v>
      </c>
      <c r="F17" s="10" t="s">
        <v>37</v>
      </c>
      <c r="G17" s="10" t="s">
        <v>65</v>
      </c>
      <c r="H17" s="10" t="s">
        <v>444</v>
      </c>
      <c r="I17" s="11" t="s">
        <v>39</v>
      </c>
    </row>
    <row r="18" spans="1:9" ht="79.8" x14ac:dyDescent="0.2">
      <c r="A18" s="1" t="str">
        <f>VLOOKUP(B18,'Raw Data'!A:Q,17,FALSE)</f>
        <v>West</v>
      </c>
      <c r="B18" s="10" t="s">
        <v>445</v>
      </c>
      <c r="C18" s="1" t="str">
        <f>VLOOKUP(B18,'Raw Data'!A:A,1,FALSE)</f>
        <v>Rosary Gardens Surgery Dr Joshi (E87048)</v>
      </c>
      <c r="F18" s="11" t="s">
        <v>31</v>
      </c>
      <c r="G18" s="10" t="s">
        <v>66</v>
      </c>
      <c r="H18" s="10" t="s">
        <v>129</v>
      </c>
      <c r="I18" s="10" t="s">
        <v>445</v>
      </c>
    </row>
    <row r="19" spans="1:9" ht="91.2" x14ac:dyDescent="0.2">
      <c r="A19" s="1" t="str">
        <f>VLOOKUP(B19,'Raw Data'!A:Q,17,FALSE)</f>
        <v>West</v>
      </c>
      <c r="B19" s="10" t="s">
        <v>442</v>
      </c>
      <c r="C19" s="1" t="str">
        <f>VLOOKUP(B19,'Raw Data'!A:A,1,FALSE)</f>
        <v>Colville Health Centre Dr Chung (E87067)</v>
      </c>
      <c r="F19" s="11" t="s">
        <v>111</v>
      </c>
      <c r="G19" s="10" t="s">
        <v>164</v>
      </c>
      <c r="H19" s="10" t="s">
        <v>130</v>
      </c>
      <c r="I19" s="10" t="s">
        <v>442</v>
      </c>
    </row>
    <row r="20" spans="1:9" ht="68.400000000000006" x14ac:dyDescent="0.2">
      <c r="A20" s="1" t="str">
        <f>VLOOKUP(B20,'Raw Data'!A:Q,17,FALSE)</f>
        <v>West</v>
      </c>
      <c r="B20" s="10" t="s">
        <v>122</v>
      </c>
      <c r="C20" s="1" t="str">
        <f>VLOOKUP(B20,'Raw Data'!A:A,1,FALSE)</f>
        <v>Colville Health Centre Dr Mok and Dr Blake (E87067)</v>
      </c>
      <c r="F20" s="11" t="s">
        <v>108</v>
      </c>
      <c r="G20" s="10" t="s">
        <v>176</v>
      </c>
      <c r="H20" s="10" t="s">
        <v>131</v>
      </c>
      <c r="I20" s="10" t="s">
        <v>122</v>
      </c>
    </row>
    <row r="21" spans="1:9" ht="68.400000000000006" x14ac:dyDescent="0.2">
      <c r="A21" s="1" t="str">
        <f>VLOOKUP(B21,'Raw Data'!A:Q,17,FALSE)</f>
        <v>Central</v>
      </c>
      <c r="B21" s="10" t="s">
        <v>110</v>
      </c>
      <c r="C21" s="1" t="str">
        <f>VLOOKUP(B21,'Raw Data'!A:A,1,FALSE)</f>
        <v>Covent Garden Medical Centre</v>
      </c>
      <c r="F21" s="11" t="s">
        <v>44</v>
      </c>
      <c r="G21" s="10" t="s">
        <v>79</v>
      </c>
      <c r="H21" s="10" t="s">
        <v>132</v>
      </c>
      <c r="I21" s="10" t="s">
        <v>110</v>
      </c>
    </row>
    <row r="22" spans="1:9" ht="79.8" x14ac:dyDescent="0.2">
      <c r="A22" s="1" t="str">
        <f>VLOOKUP(B22,'Raw Data'!A:Q,17,FALSE)</f>
        <v>Central</v>
      </c>
      <c r="B22" s="10" t="s">
        <v>136</v>
      </c>
      <c r="C22" s="1" t="str">
        <f>VLOOKUP(B22,'Raw Data'!A:A,1,FALSE)</f>
        <v>Crompton Medical Centre</v>
      </c>
      <c r="F22" s="11" t="s">
        <v>112</v>
      </c>
      <c r="G22" s="10" t="s">
        <v>75</v>
      </c>
      <c r="H22" s="10" t="s">
        <v>133</v>
      </c>
      <c r="I22" s="10" t="s">
        <v>136</v>
      </c>
    </row>
    <row r="23" spans="1:9" ht="79.8" x14ac:dyDescent="0.2">
      <c r="A23" s="1" t="e">
        <f>VLOOKUP(#REF!,'Raw Data'!A:Q,17,FALSE)</f>
        <v>#REF!</v>
      </c>
      <c r="B23" s="11" t="s">
        <v>43</v>
      </c>
      <c r="C23" s="1" t="e">
        <f>VLOOKUP(#REF!,'Raw Data'!A:A,1,FALSE)</f>
        <v>#REF!</v>
      </c>
      <c r="F23" s="11" t="s">
        <v>40</v>
      </c>
      <c r="G23" s="10" t="s">
        <v>161</v>
      </c>
      <c r="H23" s="10" t="s">
        <v>135</v>
      </c>
      <c r="I23" s="11" t="s">
        <v>43</v>
      </c>
    </row>
    <row r="24" spans="1:9" ht="79.8" x14ac:dyDescent="0.2">
      <c r="A24" s="1" t="str">
        <f>VLOOKUP(B23,'Raw Data'!A:Q,17,FALSE)</f>
        <v>Central</v>
      </c>
      <c r="B24" s="10" t="s">
        <v>73</v>
      </c>
      <c r="C24" s="1" t="str">
        <f>VLOOKUP(B23,'Raw Data'!A:A,1,FALSE)</f>
        <v>Dr Shakarchi's Practice</v>
      </c>
      <c r="F24" s="18" t="s">
        <v>33</v>
      </c>
      <c r="G24" s="10" t="s">
        <v>158</v>
      </c>
      <c r="H24" s="10" t="s">
        <v>139</v>
      </c>
      <c r="I24" s="10" t="s">
        <v>73</v>
      </c>
    </row>
    <row r="25" spans="1:9" ht="57" x14ac:dyDescent="0.2">
      <c r="A25" s="1" t="str">
        <f>VLOOKUP(B24,'Raw Data'!A:Q,17,FALSE)</f>
        <v>H&amp;F</v>
      </c>
      <c r="B25" s="11" t="s">
        <v>115</v>
      </c>
      <c r="C25" s="1" t="str">
        <f>VLOOKUP(B24,'Raw Data'!A:A,1,FALSE)</f>
        <v>Dr Uppal</v>
      </c>
      <c r="F25" s="10" t="s">
        <v>42</v>
      </c>
      <c r="G25" s="10" t="s">
        <v>62</v>
      </c>
      <c r="H25" s="10" t="s">
        <v>140</v>
      </c>
      <c r="I25" s="11" t="s">
        <v>115</v>
      </c>
    </row>
    <row r="26" spans="1:9" ht="68.400000000000006" x14ac:dyDescent="0.2">
      <c r="A26" s="1" t="str">
        <f>VLOOKUP(B25,'Raw Data'!A:Q,17,FALSE)</f>
        <v>Central</v>
      </c>
      <c r="B26" s="10" t="s">
        <v>124</v>
      </c>
      <c r="C26" s="1" t="str">
        <f>VLOOKUP(B25,'Raw Data'!A:A,1,FALSE)</f>
        <v>Dr Victoria Muir's Practice</v>
      </c>
      <c r="F26" s="11" t="s">
        <v>30</v>
      </c>
      <c r="G26" s="10" t="s">
        <v>76</v>
      </c>
      <c r="H26" s="10" t="s">
        <v>448</v>
      </c>
      <c r="I26" s="10" t="s">
        <v>124</v>
      </c>
    </row>
    <row r="27" spans="1:9" ht="136.80000000000001" x14ac:dyDescent="0.2">
      <c r="A27" s="1" t="str">
        <f>VLOOKUP(B26,'Raw Data'!A:Q,17,FALSE)</f>
        <v>West</v>
      </c>
      <c r="B27" s="10" t="s">
        <v>125</v>
      </c>
      <c r="C27" s="1" t="str">
        <f>VLOOKUP(B26,'Raw Data'!A:A,1,FALSE)</f>
        <v>Earls Court Health and Wellbeing (Y03441)</v>
      </c>
      <c r="F27" s="10" t="s">
        <v>113</v>
      </c>
      <c r="G27" s="10" t="s">
        <v>163</v>
      </c>
      <c r="H27" s="10" t="s">
        <v>141</v>
      </c>
      <c r="I27" s="10" t="s">
        <v>125</v>
      </c>
    </row>
    <row r="28" spans="1:9" ht="68.400000000000006" x14ac:dyDescent="0.2">
      <c r="A28" s="1" t="str">
        <f>VLOOKUP(B27,'Raw Data'!A:Q,17,FALSE)</f>
        <v>West</v>
      </c>
      <c r="B28" s="10" t="s">
        <v>126</v>
      </c>
      <c r="C28" s="1" t="str">
        <f>VLOOKUP(B27,'Raw Data'!A:A,1,FALSE)</f>
        <v>Earls Court Medical Centre Dr Kathirgamanathan, Dr Periyasamy, Dr Bantwal Nayak, Dr Rajakulendran (E87047)</v>
      </c>
      <c r="F28" s="19" t="s">
        <v>34</v>
      </c>
      <c r="G28" s="10" t="s">
        <v>80</v>
      </c>
      <c r="H28" s="10" t="s">
        <v>142</v>
      </c>
      <c r="I28" s="10" t="s">
        <v>126</v>
      </c>
    </row>
    <row r="29" spans="1:9" ht="136.80000000000001" x14ac:dyDescent="0.2">
      <c r="A29" s="1" t="str">
        <f>VLOOKUP(B28,'Raw Data'!A:Q,17,FALSE)</f>
        <v>West</v>
      </c>
      <c r="B29" s="10" t="s">
        <v>127</v>
      </c>
      <c r="C29" s="1" t="str">
        <f>VLOOKUP(B28,'Raw Data'!A:A,1,FALSE)</f>
        <v>Earls Court Surgery Dr Parameshwaran (E87750)</v>
      </c>
      <c r="G29" s="10" t="s">
        <v>77</v>
      </c>
      <c r="H29" s="10" t="s">
        <v>413</v>
      </c>
      <c r="I29" s="10" t="s">
        <v>127</v>
      </c>
    </row>
    <row r="30" spans="1:9" ht="45.6" x14ac:dyDescent="0.2">
      <c r="A30" s="1" t="str">
        <f>VLOOKUP(B29,'Raw Data'!A:Q,17,FALSE)</f>
        <v>West</v>
      </c>
      <c r="B30" s="10" t="s">
        <v>74</v>
      </c>
      <c r="C30" s="1" t="str">
        <f>VLOOKUP(B29,'Raw Data'!A:A,1,FALSE)</f>
        <v>Emperor's Gate Health Centre Dr King, Dr Stott and Dr Pankhurst (E87043)</v>
      </c>
      <c r="G30" s="10" t="s">
        <v>71</v>
      </c>
      <c r="H30" s="10" t="s">
        <v>88</v>
      </c>
      <c r="I30" s="10" t="s">
        <v>74</v>
      </c>
    </row>
    <row r="31" spans="1:9" ht="45.6" x14ac:dyDescent="0.2">
      <c r="A31" s="1" t="str">
        <f>VLOOKUP(B30,'Raw Data'!A:Q,17,FALSE)</f>
        <v>H&amp;F</v>
      </c>
      <c r="B31" s="10" t="s">
        <v>36</v>
      </c>
      <c r="C31" s="1" t="str">
        <f>VLOOKUP(B30,'Raw Data'!A:A,1,FALSE)</f>
        <v>FC Medical Centre</v>
      </c>
      <c r="G31" s="21" t="s">
        <v>72</v>
      </c>
      <c r="H31" s="10" t="s">
        <v>89</v>
      </c>
      <c r="I31" s="10" t="s">
        <v>36</v>
      </c>
    </row>
    <row r="32" spans="1:9" ht="79.8" x14ac:dyDescent="0.2">
      <c r="A32" s="1" t="str">
        <f>VLOOKUP(B31,'Raw Data'!A:Q,17,FALSE)</f>
        <v>Central</v>
      </c>
      <c r="B32" s="10" t="s">
        <v>138</v>
      </c>
      <c r="C32" s="1" t="str">
        <f>VLOOKUP(B31,'Raw Data'!A:A,1,FALSE)</f>
        <v>Fitzrovia Medical Centre</v>
      </c>
      <c r="H32" s="10" t="s">
        <v>144</v>
      </c>
      <c r="I32" s="10" t="s">
        <v>138</v>
      </c>
    </row>
    <row r="33" spans="1:9" ht="57" x14ac:dyDescent="0.2">
      <c r="A33" s="1" t="str">
        <f>VLOOKUP(B32,'Raw Data'!A:Q,17,FALSE)</f>
        <v>West</v>
      </c>
      <c r="B33" s="10" t="s">
        <v>160</v>
      </c>
      <c r="C33" s="1" t="str">
        <f>VLOOKUP(B32,'Raw Data'!A:A,1,FALSE)</f>
        <v>Foreland Medical Centre Dr Pearl and Dr Cram (E87706)</v>
      </c>
      <c r="H33" s="10" t="s">
        <v>145</v>
      </c>
      <c r="I33" s="10" t="s">
        <v>160</v>
      </c>
    </row>
    <row r="34" spans="1:9" ht="57" x14ac:dyDescent="0.2">
      <c r="A34" s="1" t="str">
        <f>VLOOKUP(B33,'Raw Data'!A:Q,17,FALSE)</f>
        <v>H&amp;F</v>
      </c>
      <c r="B34" s="10" t="s">
        <v>70</v>
      </c>
      <c r="C34" s="1" t="str">
        <f>VLOOKUP(B33,'Raw Data'!A:A,1,FALSE)</f>
        <v>Fulham Cross Surgery</v>
      </c>
      <c r="H34" s="10" t="s">
        <v>146</v>
      </c>
      <c r="I34" s="10" t="s">
        <v>70</v>
      </c>
    </row>
    <row r="35" spans="1:9" ht="57" x14ac:dyDescent="0.2">
      <c r="A35" s="1" t="str">
        <f>VLOOKUP(B34,'Raw Data'!A:Q,17,FALSE)</f>
        <v>H&amp;F</v>
      </c>
      <c r="B35" s="10" t="s">
        <v>38</v>
      </c>
      <c r="C35" s="1" t="str">
        <f>VLOOKUP(B34,'Raw Data'!A:A,1,FALSE)</f>
        <v>Fulham MC</v>
      </c>
      <c r="H35" s="10" t="s">
        <v>84</v>
      </c>
      <c r="I35" s="10" t="s">
        <v>38</v>
      </c>
    </row>
    <row r="36" spans="1:9" ht="57" x14ac:dyDescent="0.2">
      <c r="A36" s="1" t="str">
        <f>VLOOKUP(B35,'Raw Data'!A:Q,17,FALSE)</f>
        <v>Central</v>
      </c>
      <c r="B36" s="10" t="s">
        <v>128</v>
      </c>
      <c r="C36" s="1" t="str">
        <f>VLOOKUP(B35,'Raw Data'!A:A,1,FALSE)</f>
        <v>Great Chaepel Street Medical Centre</v>
      </c>
      <c r="H36" s="10" t="s">
        <v>147</v>
      </c>
      <c r="I36" s="10" t="s">
        <v>128</v>
      </c>
    </row>
    <row r="37" spans="1:9" ht="68.400000000000006" x14ac:dyDescent="0.2">
      <c r="A37" s="1" t="str">
        <f>VLOOKUP(B36,'Raw Data'!A:Q,17,FALSE)</f>
        <v>West</v>
      </c>
      <c r="B37" s="10" t="s">
        <v>414</v>
      </c>
      <c r="C37" s="1" t="str">
        <f>VLOOKUP(B36,'Raw Data'!A:A,1,FALSE)</f>
        <v>Half Penny Steps Health Centre (Y02842)</v>
      </c>
      <c r="H37" s="11" t="s">
        <v>148</v>
      </c>
      <c r="I37" s="10" t="s">
        <v>162</v>
      </c>
    </row>
    <row r="38" spans="1:9" ht="89.25" customHeight="1" x14ac:dyDescent="0.2">
      <c r="A38" s="1" t="str">
        <f>VLOOKUP(B37,'Raw Data'!A:Q,17,FALSE)</f>
        <v>H&amp;F</v>
      </c>
      <c r="B38" s="10" t="s">
        <v>162</v>
      </c>
      <c r="C38" s="1" t="str">
        <f>VLOOKUP(B37,'Raw Data'!A:A,1,FALSE)</f>
        <v>Hammersmith Bridge Surgery [The Hammersmith Surgery E85033]</v>
      </c>
      <c r="H38" s="10" t="s">
        <v>529</v>
      </c>
      <c r="I38" s="10" t="s">
        <v>159</v>
      </c>
    </row>
    <row r="39" spans="1:9" ht="68.400000000000006" x14ac:dyDescent="0.2">
      <c r="A39" s="1" t="str">
        <f>VLOOKUP(B38,'Raw Data'!A:Q,17,FALSE)</f>
        <v>H&amp;F</v>
      </c>
      <c r="B39" s="10" t="s">
        <v>159</v>
      </c>
      <c r="C39" s="1" t="str">
        <f>VLOOKUP(B38,'Raw Data'!A:A,1,FALSE)</f>
        <v>Hammersmith Bridge Surgery</v>
      </c>
      <c r="H39" s="10" t="s">
        <v>150</v>
      </c>
      <c r="I39" s="10" t="s">
        <v>165</v>
      </c>
    </row>
    <row r="40" spans="1:9" ht="136.80000000000001" x14ac:dyDescent="0.2">
      <c r="A40" s="1" t="str">
        <f>VLOOKUP(B39,'Raw Data'!A:Q,17,FALSE)</f>
        <v>H&amp;F</v>
      </c>
      <c r="B40" s="10" t="s">
        <v>165</v>
      </c>
      <c r="C40" s="1" t="str">
        <f>VLOOKUP(B39,'Raw Data'!A:A,1,FALSE)</f>
        <v>Hammersmith Centre for Health</v>
      </c>
      <c r="H40" s="10" t="s">
        <v>151</v>
      </c>
      <c r="I40" s="10" t="s">
        <v>444</v>
      </c>
    </row>
    <row r="41" spans="1:9" ht="79.8" x14ac:dyDescent="0.2">
      <c r="A41" s="1" t="str">
        <f>VLOOKUP(B40,'Raw Data'!A:Q,17,FALSE)</f>
        <v>H&amp;F</v>
      </c>
      <c r="B41" s="10" t="s">
        <v>444</v>
      </c>
      <c r="C41" s="1" t="str">
        <f>VLOOKUP(B40,'Raw Data'!A:A,1,FALSE)</f>
        <v>Hammersmith City &amp; Canberra</v>
      </c>
      <c r="H41" s="10" t="s">
        <v>152</v>
      </c>
      <c r="I41" s="10" t="s">
        <v>129</v>
      </c>
    </row>
    <row r="42" spans="1:9" ht="91.2" x14ac:dyDescent="0.2">
      <c r="A42" s="1" t="str">
        <f>VLOOKUP(B41,'Raw Data'!A:Q,17,FALSE)</f>
        <v>West</v>
      </c>
      <c r="B42" s="10" t="s">
        <v>129</v>
      </c>
      <c r="C42" s="1" t="str">
        <f>VLOOKUP(B41,'Raw Data'!A:A,1,FALSE)</f>
        <v>Harrow Road Health Centre Dr Fluxman, Tate and Partner (E87637) [Grand Union Health Centre]</v>
      </c>
      <c r="H42" s="10" t="s">
        <v>153</v>
      </c>
      <c r="I42" s="10" t="s">
        <v>130</v>
      </c>
    </row>
    <row r="43" spans="1:9" ht="91.2" x14ac:dyDescent="0.2">
      <c r="A43" s="1" t="str">
        <f>VLOOKUP(B42,'Raw Data'!A:Q,17,FALSE)</f>
        <v>West</v>
      </c>
      <c r="B43" s="10" t="s">
        <v>130</v>
      </c>
      <c r="C43" s="1" t="str">
        <f>VLOOKUP(B42,'Raw Data'!A:A,1,FALSE)</f>
        <v>Health Centre 574 Harrow Road Dr Srikrishnamurthy (E87751)</v>
      </c>
      <c r="H43" s="10" t="s">
        <v>154</v>
      </c>
      <c r="I43" s="11" t="s">
        <v>109</v>
      </c>
    </row>
    <row r="44" spans="1:9" ht="79.8" x14ac:dyDescent="0.2">
      <c r="A44" s="1" t="str">
        <f>VLOOKUP(B43,'Raw Data'!A:Q,17,FALSE)</f>
        <v>West</v>
      </c>
      <c r="B44" s="11" t="s">
        <v>109</v>
      </c>
      <c r="C44" s="1" t="str">
        <f>VLOOKUP(B43,'Raw Data'!A:A,1,FALSE)</f>
        <v>Holland Park Surgery Dr Bloom, Dr Dharmawardene and Dr Hooker (E87016)</v>
      </c>
      <c r="H44" s="10" t="s">
        <v>440</v>
      </c>
      <c r="I44" s="10" t="s">
        <v>65</v>
      </c>
    </row>
    <row r="45" spans="1:9" ht="68.400000000000006" x14ac:dyDescent="0.2">
      <c r="A45" s="1" t="str">
        <f>VLOOKUP(B44,'Raw Data'!A:Q,17,FALSE)</f>
        <v>Central</v>
      </c>
      <c r="B45" s="10" t="s">
        <v>65</v>
      </c>
      <c r="C45" s="1" t="str">
        <f>VLOOKUP(B44,'Raw Data'!A:A,1,FALSE)</f>
        <v>Imperial College Health Centre</v>
      </c>
      <c r="H45" s="10" t="s">
        <v>155</v>
      </c>
      <c r="I45" s="10" t="s">
        <v>66</v>
      </c>
    </row>
    <row r="46" spans="1:9" ht="102.6" x14ac:dyDescent="0.2">
      <c r="A46" s="1" t="str">
        <f>VLOOKUP(B45,'Raw Data'!A:Q,17,FALSE)</f>
        <v>H&amp;F</v>
      </c>
      <c r="B46" s="10" t="s">
        <v>66</v>
      </c>
      <c r="C46" s="1" t="str">
        <f>VLOOKUP(B45,'Raw Data'!A:A,1,FALSE)</f>
        <v>Jefferies 139 Lillie Rd</v>
      </c>
      <c r="H46" s="10" t="s">
        <v>436</v>
      </c>
      <c r="I46" s="10" t="s">
        <v>131</v>
      </c>
    </row>
    <row r="47" spans="1:9" ht="91.2" x14ac:dyDescent="0.2">
      <c r="A47" s="1" t="str">
        <f>VLOOKUP(B46,'Raw Data'!A:Q,17,FALSE)</f>
        <v>H&amp;F</v>
      </c>
      <c r="B47" s="10" t="s">
        <v>131</v>
      </c>
      <c r="C47" s="1" t="str">
        <f>VLOOKUP(B46,'Raw Data'!A:A,1,FALSE)</f>
        <v>Jefferies 292 Munster</v>
      </c>
      <c r="H47" s="10" t="s">
        <v>410</v>
      </c>
      <c r="I47" s="10" t="s">
        <v>41</v>
      </c>
    </row>
    <row r="48" spans="1:9" ht="68.400000000000006" x14ac:dyDescent="0.2">
      <c r="A48" s="1" t="str">
        <f>VLOOKUP(B47,'Raw Data'!A:Q,17,FALSE)</f>
        <v>West</v>
      </c>
      <c r="B48" s="10" t="s">
        <v>41</v>
      </c>
      <c r="C48" s="1" t="str">
        <f>VLOOKUP(B47,'Raw Data'!A:A,1,FALSE)</f>
        <v>Kensington Park Medical Centre Dr Dua (E87720)</v>
      </c>
      <c r="H48" s="10" t="s">
        <v>156</v>
      </c>
      <c r="I48" s="10" t="s">
        <v>132</v>
      </c>
    </row>
    <row r="49" spans="1:9" ht="79.8" x14ac:dyDescent="0.2">
      <c r="A49" s="1" t="str">
        <f>VLOOKUP(B48,'Raw Data'!A:Q,17,FALSE)</f>
        <v>Central</v>
      </c>
      <c r="B49" s="10" t="s">
        <v>132</v>
      </c>
      <c r="C49" s="1" t="str">
        <f>VLOOKUP(B48,'Raw Data'!A:A,1,FALSE)</f>
        <v>King's College Health Centre</v>
      </c>
      <c r="H49" s="10"/>
      <c r="I49" s="10" t="s">
        <v>133</v>
      </c>
    </row>
    <row r="50" spans="1:9" ht="45.6" x14ac:dyDescent="0.2">
      <c r="A50" s="1" t="str">
        <f>VLOOKUP(B49,'Raw Data'!A:Q,17,FALSE)</f>
        <v>West</v>
      </c>
      <c r="B50" s="10" t="s">
        <v>133</v>
      </c>
      <c r="C50" s="1" t="str">
        <f>VLOOKUP(B49,'Raw Data'!A:A,1,FALSE)</f>
        <v>King's Road Medical Centre  Dr Tahir (E87063)</v>
      </c>
      <c r="I50" s="10" t="s">
        <v>134</v>
      </c>
    </row>
    <row r="51" spans="1:9" ht="79.8" x14ac:dyDescent="0.2">
      <c r="A51" s="1" t="str">
        <f>VLOOKUP(B50,'Raw Data'!A:Q,17,FALSE)</f>
        <v>West</v>
      </c>
      <c r="B51" s="10" t="s">
        <v>134</v>
      </c>
      <c r="C51" s="1" t="str">
        <f>VLOOKUP(B50,'Raw Data'!A:A,1,FALSE)</f>
        <v>Knightsbridge Medical Centre Dr Sweeney and Dr Brunton (E87738)</v>
      </c>
      <c r="I51" s="10" t="s">
        <v>135</v>
      </c>
    </row>
    <row r="52" spans="1:9" ht="22.8" x14ac:dyDescent="0.2">
      <c r="A52" s="1" t="str">
        <f>VLOOKUP(B51,'Raw Data'!A:Q,17,FALSE)</f>
        <v>West</v>
      </c>
      <c r="B52" s="10" t="s">
        <v>135</v>
      </c>
      <c r="C52" s="1" t="str">
        <f>VLOOKUP(B51,'Raw Data'!A:A,1,FALSE)</f>
        <v>Kynance Practice Dr McKeown (E87702)</v>
      </c>
      <c r="I52" s="10" t="s">
        <v>164</v>
      </c>
    </row>
    <row r="53" spans="1:9" ht="45.6" x14ac:dyDescent="0.2">
      <c r="A53" s="1" t="str">
        <f>VLOOKUP(B52,'Raw Data'!A:Q,17,FALSE)</f>
        <v>West</v>
      </c>
      <c r="B53" s="10" t="s">
        <v>164</v>
      </c>
      <c r="C53" s="1" t="str">
        <f>VLOOKUP(B52,'Raw Data'!A:A,1,FALSE)</f>
        <v>Lancaster Gate Medical Centre Dr Maini and Dr Meer (E87722)</v>
      </c>
      <c r="I53" s="10" t="s">
        <v>11</v>
      </c>
    </row>
    <row r="54" spans="1:9" ht="45.6" x14ac:dyDescent="0.2">
      <c r="A54" s="1" t="str">
        <f>VLOOKUP(B53,'Raw Data'!A:Q,17,FALSE)</f>
        <v>H&amp;F</v>
      </c>
      <c r="B54" s="10" t="s">
        <v>11</v>
      </c>
      <c r="C54" s="1" t="str">
        <f>VLOOKUP(B53,'Raw Data'!A:A,1,FALSE)</f>
        <v xml:space="preserve">Lillyville Surgery </v>
      </c>
      <c r="I54" s="11" t="s">
        <v>137</v>
      </c>
    </row>
    <row r="55" spans="1:9" ht="34.200000000000003" x14ac:dyDescent="0.2">
      <c r="A55" s="1" t="str">
        <f>VLOOKUP(B54,'Raw Data'!A:Q,17,FALSE)</f>
        <v>Central</v>
      </c>
      <c r="B55" s="11" t="s">
        <v>137</v>
      </c>
      <c r="C55" s="1" t="str">
        <f>VLOOKUP(B54,'Raw Data'!A:A,1,FALSE)</f>
        <v>Lisson Grove Health Centre</v>
      </c>
      <c r="I55" s="11" t="s">
        <v>19</v>
      </c>
    </row>
    <row r="56" spans="1:9" ht="34.200000000000003" x14ac:dyDescent="0.2">
      <c r="A56" s="1" t="str">
        <f>VLOOKUP(B55,'Raw Data'!A:Q,17,FALSE)</f>
        <v>Central</v>
      </c>
      <c r="B56" s="11" t="s">
        <v>19</v>
      </c>
      <c r="C56" s="1" t="str">
        <f>VLOOKUP(B55,'Raw Data'!A:A,1,FALSE)</f>
        <v>Little Venice Medical Centre</v>
      </c>
      <c r="I56" s="10" t="s">
        <v>35</v>
      </c>
    </row>
    <row r="57" spans="1:9" ht="45.6" x14ac:dyDescent="0.2">
      <c r="A57" s="1" t="str">
        <f>VLOOKUP(B56,'Raw Data'!A:Q,17,FALSE)</f>
        <v>Central</v>
      </c>
      <c r="B57" s="10" t="s">
        <v>35</v>
      </c>
      <c r="C57" s="1" t="str">
        <f>VLOOKUP(B56,'Raw Data'!A:A,1,FALSE)</f>
        <v>Marylebone Health Centre</v>
      </c>
      <c r="I57" s="10" t="s">
        <v>176</v>
      </c>
    </row>
    <row r="58" spans="1:9" ht="34.200000000000003" x14ac:dyDescent="0.2">
      <c r="A58" s="1" t="str">
        <f>VLOOKUP(B57,'Raw Data'!A:Q,17,FALSE)</f>
        <v>Central</v>
      </c>
      <c r="B58" s="10" t="s">
        <v>176</v>
      </c>
      <c r="C58" s="1" t="str">
        <f>VLOOKUP(B57,'Raw Data'!A:A,1,FALSE)</f>
        <v>Mayfair Medical Centre</v>
      </c>
      <c r="I58" s="10" t="s">
        <v>79</v>
      </c>
    </row>
    <row r="59" spans="1:9" ht="79.8" x14ac:dyDescent="0.2">
      <c r="A59" s="1" t="str">
        <f>VLOOKUP(B58,'Raw Data'!A:Q,17,FALSE)</f>
        <v>H&amp;F</v>
      </c>
      <c r="B59" s="10" t="s">
        <v>79</v>
      </c>
      <c r="C59" s="1" t="str">
        <f>VLOOKUP(B58,'Raw Data'!A:A,1,FALSE)</f>
        <v>New Surgery  – Uxbridge Rd</v>
      </c>
      <c r="I59" s="10" t="s">
        <v>139</v>
      </c>
    </row>
    <row r="60" spans="1:9" ht="57" x14ac:dyDescent="0.2">
      <c r="A60" s="1" t="str">
        <f>VLOOKUP(B59,'Raw Data'!A:Q,17,FALSE)</f>
        <v>H&amp;F</v>
      </c>
      <c r="B60" s="10" t="s">
        <v>139</v>
      </c>
      <c r="C60" s="1" t="str">
        <f>VLOOKUP(B59,'Raw Data'!A:A,1,FALSE)</f>
        <v>North End Medical Centre</v>
      </c>
      <c r="I60" s="10" t="s">
        <v>140</v>
      </c>
    </row>
    <row r="61" spans="1:9" ht="34.200000000000003" x14ac:dyDescent="0.2">
      <c r="A61" s="1" t="str">
        <f>VLOOKUP(B60,'Raw Data'!A:Q,17,FALSE)</f>
        <v>West</v>
      </c>
      <c r="B61" s="10" t="s">
        <v>140</v>
      </c>
      <c r="C61" s="1" t="str">
        <f>VLOOKUP(B60,'Raw Data'!A:A,1,FALSE)</f>
        <v>North Kensington Medical Centre Dr Hames and Dr Kelso (E87003)</v>
      </c>
      <c r="I61" s="10" t="s">
        <v>78</v>
      </c>
    </row>
    <row r="62" spans="1:9" ht="45.6" x14ac:dyDescent="0.2">
      <c r="A62" s="1" t="e">
        <f>VLOOKUP(#REF!,'Raw Data'!A:Q,17,FALSE)</f>
        <v>#REF!</v>
      </c>
      <c r="B62" s="10" t="s">
        <v>78</v>
      </c>
      <c r="C62" s="1" t="e">
        <f>VLOOKUP(#REF!,'Raw Data'!A:A,1,FALSE)</f>
        <v>#REF!</v>
      </c>
      <c r="I62" s="11" t="s">
        <v>13</v>
      </c>
    </row>
    <row r="63" spans="1:9" ht="22.8" x14ac:dyDescent="0.2">
      <c r="A63" s="1" t="str">
        <f>VLOOKUP(B61,'Raw Data'!A:Q,17,FALSE)</f>
        <v>West</v>
      </c>
      <c r="B63" s="11" t="s">
        <v>13</v>
      </c>
      <c r="C63" s="1" t="str">
        <f>VLOOKUP(B61,'Raw Data'!A:A,1,FALSE)</f>
        <v>Notting Hill Medical Centre Dr Garner (E87065)</v>
      </c>
      <c r="I63" s="10" t="s">
        <v>75</v>
      </c>
    </row>
    <row r="64" spans="1:9" ht="34.200000000000003" x14ac:dyDescent="0.2">
      <c r="A64" s="1" t="str">
        <f>VLOOKUP(B62,'Raw Data'!A:Q,17,FALSE)</f>
        <v>H&amp;F</v>
      </c>
      <c r="B64" s="10" t="s">
        <v>75</v>
      </c>
      <c r="C64" s="1" t="str">
        <f>VLOOKUP(B62,'Raw Data'!A:A,1,FALSE)</f>
        <v xml:space="preserve">Old Oak, Centre for Health </v>
      </c>
      <c r="I64" s="10" t="s">
        <v>161</v>
      </c>
    </row>
    <row r="65" spans="1:9" ht="34.200000000000003" x14ac:dyDescent="0.2">
      <c r="A65" s="1" t="str">
        <f>VLOOKUP(B63,'Raw Data'!A:Q,17,FALSE)</f>
        <v>Central</v>
      </c>
      <c r="B65" s="10" t="s">
        <v>161</v>
      </c>
      <c r="C65" s="1" t="str">
        <f>VLOOKUP(B63,'Raw Data'!A:A,1,FALSE)</f>
        <v>Paddington Green Health Centre</v>
      </c>
      <c r="I65" s="10" t="s">
        <v>158</v>
      </c>
    </row>
    <row r="66" spans="1:9" ht="68.400000000000006" x14ac:dyDescent="0.2">
      <c r="A66" s="1" t="str">
        <f>VLOOKUP(B64,'Raw Data'!A:Q,17,FALSE)</f>
        <v>H&amp;F</v>
      </c>
      <c r="B66" s="10" t="s">
        <v>158</v>
      </c>
      <c r="C66" s="1" t="str">
        <f>VLOOKUP(B64,'Raw Data'!A:A,1,FALSE)</f>
        <v>Palace Surgery</v>
      </c>
      <c r="I66" s="10" t="s">
        <v>448</v>
      </c>
    </row>
    <row r="67" spans="1:9" ht="57" x14ac:dyDescent="0.2">
      <c r="A67" s="1" t="str">
        <f>VLOOKUP(B65,'Raw Data'!A:Q,17,FALSE)</f>
        <v>H&amp;F</v>
      </c>
      <c r="B67" s="10" t="s">
        <v>448</v>
      </c>
      <c r="C67" s="1" t="str">
        <f>VLOOKUP(B65,'Raw Data'!A:A,1,FALSE)</f>
        <v>Park Medical Centre</v>
      </c>
      <c r="I67" s="10" t="s">
        <v>141</v>
      </c>
    </row>
    <row r="68" spans="1:9" ht="68.400000000000006" x14ac:dyDescent="0.2">
      <c r="A68" s="1" t="e">
        <f>VLOOKUP(B66,'Raw Data'!A:Q,17,FALSE)</f>
        <v>#N/A</v>
      </c>
      <c r="B68" s="10" t="s">
        <v>141</v>
      </c>
      <c r="C68" s="1" t="e">
        <f>VLOOKUP(B66,'Raw Data'!A:A,1,FALSE)</f>
        <v>#N/A</v>
      </c>
      <c r="I68" s="10" t="s">
        <v>142</v>
      </c>
    </row>
    <row r="69" spans="1:9" ht="136.80000000000001" x14ac:dyDescent="0.2">
      <c r="A69" s="1" t="str">
        <f>VLOOKUP(B67,'Raw Data'!A:Q,17,FALSE)</f>
        <v>West</v>
      </c>
      <c r="B69" s="10" t="s">
        <v>142</v>
      </c>
      <c r="C69" s="1" t="str">
        <f>VLOOKUP(B67,'Raw Data'!A:A,1,FALSE)</f>
        <v>Portobello Medical Centre Drs Neilan and Selvarajah (Y00200)</v>
      </c>
      <c r="I69" s="10" t="s">
        <v>413</v>
      </c>
    </row>
    <row r="70" spans="1:9" ht="22.8" x14ac:dyDescent="0.2">
      <c r="A70" s="1" t="str">
        <f>VLOOKUP(B68,'Raw Data'!A:Q,17,FALSE)</f>
        <v>West</v>
      </c>
      <c r="B70" s="10" t="s">
        <v>413</v>
      </c>
      <c r="C70" s="1" t="str">
        <f>VLOOKUP(B68,'Raw Data'!A:A,1,FALSE)</f>
        <v>Queens Park Health Centre Dr Ahmed (E87755)</v>
      </c>
      <c r="I70" s="10" t="s">
        <v>62</v>
      </c>
    </row>
    <row r="71" spans="1:9" ht="22.8" x14ac:dyDescent="0.2">
      <c r="A71" s="1" t="str">
        <f>VLOOKUP(B69,'Raw Data'!A:Q,17,FALSE)</f>
        <v>West</v>
      </c>
      <c r="B71" s="10" t="s">
        <v>62</v>
      </c>
      <c r="C71" s="1" t="str">
        <f>VLOOKUP(B69,'Raw Data'!A:A,1,FALSE)</f>
        <v>Queens Park Health Centre Dr Lai Chung Fong (E87735)</v>
      </c>
      <c r="I71" s="10" t="s">
        <v>76</v>
      </c>
    </row>
    <row r="72" spans="1:9" x14ac:dyDescent="0.2">
      <c r="A72" s="1" t="e">
        <f>VLOOKUP(#REF!,'Raw Data'!A:Q,17,FALSE)</f>
        <v>#REF!</v>
      </c>
      <c r="B72" s="10" t="s">
        <v>76</v>
      </c>
      <c r="C72" s="1" t="e">
        <f>VLOOKUP(#REF!,'Raw Data'!A:A,1,FALSE)</f>
        <v>#REF!</v>
      </c>
      <c r="I72" s="10" t="s">
        <v>163</v>
      </c>
    </row>
    <row r="73" spans="1:9" ht="45.6" x14ac:dyDescent="0.2">
      <c r="A73" s="1" t="str">
        <f>VLOOKUP(B70,'Raw Data'!A:Q,17,FALSE)</f>
        <v>West</v>
      </c>
      <c r="B73" s="10" t="s">
        <v>163</v>
      </c>
      <c r="C73" s="1" t="str">
        <f>VLOOKUP(B70,'Raw Data'!A:A,1,FALSE)</f>
        <v>Ramasamy &amp; Partners Dr Ramasamy and Dr Nannithamby (E87024) [12-14 Golborne Road]</v>
      </c>
      <c r="I73" s="10" t="s">
        <v>88</v>
      </c>
    </row>
    <row r="74" spans="1:9" ht="45.6" x14ac:dyDescent="0.2">
      <c r="A74" s="1" t="str">
        <f>VLOOKUP(B71,'Raw Data'!A:Q,17,FALSE)</f>
        <v>H&amp;F</v>
      </c>
      <c r="B74" s="10" t="s">
        <v>88</v>
      </c>
      <c r="C74" s="1" t="str">
        <f>VLOOKUP(B71,'Raw Data'!A:A,1,FALSE)</f>
        <v>Richford Gate</v>
      </c>
      <c r="I74" s="10" t="s">
        <v>89</v>
      </c>
    </row>
    <row r="75" spans="1:9" ht="79.8" x14ac:dyDescent="0.2">
      <c r="A75" s="1" t="str">
        <f>VLOOKUP(B72,'Raw Data'!A:Q,17,FALSE)</f>
        <v>H&amp;F</v>
      </c>
      <c r="B75" s="10" t="s">
        <v>89</v>
      </c>
      <c r="C75" s="1" t="str">
        <f>VLOOKUP(B72,'Raw Data'!A:A,1,FALSE)</f>
        <v>Salisbury Surgery</v>
      </c>
      <c r="I75" s="10" t="s">
        <v>144</v>
      </c>
    </row>
    <row r="76" spans="1:9" ht="45.6" x14ac:dyDescent="0.2">
      <c r="A76" s="1" t="str">
        <f>VLOOKUP(B73,'Raw Data'!A:Q,17,FALSE)</f>
        <v>H&amp;F</v>
      </c>
      <c r="B76" s="10" t="s">
        <v>144</v>
      </c>
      <c r="C76" s="1" t="str">
        <f>VLOOKUP(B73,'Raw Data'!A:A,1,FALSE)</f>
        <v>Sands End</v>
      </c>
      <c r="I76" s="10" t="s">
        <v>37</v>
      </c>
    </row>
    <row r="77" spans="1:9" ht="45.6" x14ac:dyDescent="0.2">
      <c r="A77" s="1" t="str">
        <f>VLOOKUP(B74,'Raw Data'!A:Q,17,FALSE)</f>
        <v>West</v>
      </c>
      <c r="B77" s="10" t="s">
        <v>37</v>
      </c>
      <c r="C77" s="1" t="str">
        <f>VLOOKUP(B74,'Raw Data'!A:A,1,FALSE)</f>
        <v>Scarsdale Medical Centre (E87715)</v>
      </c>
      <c r="I77" s="11" t="s">
        <v>31</v>
      </c>
    </row>
    <row r="78" spans="1:9" ht="57" x14ac:dyDescent="0.2">
      <c r="A78" s="1" t="str">
        <f>VLOOKUP(B75,'Raw Data'!A:Q,17,FALSE)</f>
        <v>West</v>
      </c>
      <c r="B78" s="11" t="s">
        <v>31</v>
      </c>
      <c r="C78" s="1" t="str">
        <f>VLOOKUP(B75,'Raw Data'!A:A,1,FALSE)</f>
        <v>Scarsdale Villas Surgery (E87649)</v>
      </c>
      <c r="I78" s="10" t="s">
        <v>145</v>
      </c>
    </row>
    <row r="79" spans="1:9" ht="22.8" x14ac:dyDescent="0.2">
      <c r="A79" s="1" t="str">
        <f>VLOOKUP(B76,'Raw Data'!A:Q,17,FALSE)</f>
        <v>West</v>
      </c>
      <c r="B79" s="10" t="s">
        <v>145</v>
      </c>
      <c r="C79" s="1" t="str">
        <f>VLOOKUP(B76,'Raw Data'!A:A,1,FALSE)</f>
        <v>Shirland Road Medical Centre Dr Garfield &amp; Dr Sarnicki (E87021)</v>
      </c>
      <c r="I79" s="10" t="s">
        <v>80</v>
      </c>
    </row>
    <row r="80" spans="1:9" ht="57" x14ac:dyDescent="0.2">
      <c r="A80" s="1" t="str">
        <f>VLOOKUP(B77,'Raw Data'!A:Q,17,FALSE)</f>
        <v>Central</v>
      </c>
      <c r="B80" s="10" t="s">
        <v>80</v>
      </c>
      <c r="C80" s="1" t="str">
        <f>VLOOKUP(B77,'Raw Data'!A:A,1,FALSE)</f>
        <v>Soho Square General Practice</v>
      </c>
      <c r="I80" s="10" t="s">
        <v>146</v>
      </c>
    </row>
    <row r="81" spans="1:9" ht="45.6" x14ac:dyDescent="0.2">
      <c r="A81" s="1" t="str">
        <f>VLOOKUP(B78,'Raw Data'!A:Q,17,FALSE)</f>
        <v>Central</v>
      </c>
      <c r="B81" s="10" t="s">
        <v>146</v>
      </c>
      <c r="C81" s="1" t="str">
        <f>VLOOKUP(B78,'Raw Data'!A:A,1,FALSE)</f>
        <v>St John's Wood Medical Practice</v>
      </c>
      <c r="I81" s="11" t="s">
        <v>111</v>
      </c>
    </row>
    <row r="82" spans="1:9" ht="57" x14ac:dyDescent="0.2">
      <c r="A82" s="1" t="e">
        <f>VLOOKUP(B79,'Raw Data'!A:Q,17,FALSE)</f>
        <v>#N/A</v>
      </c>
      <c r="B82" s="11" t="s">
        <v>111</v>
      </c>
      <c r="C82" s="1" t="e">
        <f>VLOOKUP(B79,'Raw Data'!A:A,1,FALSE)</f>
        <v>#N/A</v>
      </c>
      <c r="I82" s="10" t="s">
        <v>84</v>
      </c>
    </row>
    <row r="83" spans="1:9" ht="57" x14ac:dyDescent="0.2">
      <c r="A83" s="1" t="str">
        <f>VLOOKUP(B80,'Raw Data'!A:Q,17,FALSE)</f>
        <v>H&amp;F</v>
      </c>
      <c r="B83" s="10" t="s">
        <v>84</v>
      </c>
      <c r="C83" s="1" t="str">
        <f>VLOOKUP(B80,'Raw Data'!A:A,1,FALSE)</f>
        <v>Sterndale Surgery</v>
      </c>
      <c r="I83" s="10" t="s">
        <v>147</v>
      </c>
    </row>
    <row r="84" spans="1:9" ht="68.400000000000006" x14ac:dyDescent="0.2">
      <c r="A84" s="1" t="str">
        <f>VLOOKUP(B81,'Raw Data'!A:Q,17,FALSE)</f>
        <v>West</v>
      </c>
      <c r="B84" s="10" t="s">
        <v>147</v>
      </c>
      <c r="C84" s="1" t="str">
        <f>VLOOKUP(B81,'Raw Data'!A:A,1,FALSE)</f>
        <v>The Chelsea Practice Dr Scudder (E87665)</v>
      </c>
      <c r="I84" s="11" t="s">
        <v>148</v>
      </c>
    </row>
    <row r="85" spans="1:9" ht="68.400000000000006" x14ac:dyDescent="0.2">
      <c r="A85" s="1" t="str">
        <f>VLOOKUP(B82,'Raw Data'!A:Q,17,FALSE)</f>
        <v>Central</v>
      </c>
      <c r="B85" s="11" t="s">
        <v>148</v>
      </c>
      <c r="C85" s="1" t="str">
        <f>VLOOKUP(B82,'Raw Data'!A:A,1,FALSE)</f>
        <v>The Connaught Square Practice</v>
      </c>
      <c r="I85" s="10" t="s">
        <v>529</v>
      </c>
    </row>
    <row r="86" spans="1:9" ht="68.400000000000006" x14ac:dyDescent="0.2">
      <c r="A86" s="1" t="str">
        <f>VLOOKUP(B83,'Raw Data'!A:Q,17,FALSE)</f>
        <v>West</v>
      </c>
      <c r="B86" s="10" t="s">
        <v>529</v>
      </c>
      <c r="C86" s="1" t="str">
        <f>VLOOKUP(B83,'Raw Data'!A:A,1,FALSE)</f>
        <v>The Elgin Clinic
Dr Mackney (E87038)</v>
      </c>
      <c r="I86" s="10" t="s">
        <v>150</v>
      </c>
    </row>
    <row r="87" spans="1:9" ht="34.200000000000003" x14ac:dyDescent="0.2">
      <c r="A87" s="1" t="str">
        <f>VLOOKUP(B84,'Raw Data'!A:Q,17,FALSE)</f>
        <v>West</v>
      </c>
      <c r="B87" s="10" t="s">
        <v>150</v>
      </c>
      <c r="C87" s="1" t="str">
        <f>VLOOKUP(B84,'Raw Data'!A:A,1,FALSE)</f>
        <v>The Exmoor Surgery Dr Rahman (E87733)</v>
      </c>
      <c r="I87" s="11" t="s">
        <v>108</v>
      </c>
    </row>
    <row r="88" spans="1:9" ht="68.400000000000006" x14ac:dyDescent="0.2">
      <c r="A88" s="1" t="str">
        <f>VLOOKUP(B85,'Raw Data'!A:Q,17,FALSE)</f>
        <v>West</v>
      </c>
      <c r="B88" s="11" t="s">
        <v>108</v>
      </c>
      <c r="C88" s="1" t="str">
        <f>VLOOKUP(B85,'Raw Data'!A:A,1,FALSE)</f>
        <v>The Garway Medical Practice Dr Phornnarit (E87009)</v>
      </c>
      <c r="I88" s="10" t="s">
        <v>151</v>
      </c>
    </row>
    <row r="89" spans="1:9" ht="45.6" x14ac:dyDescent="0.2">
      <c r="A89" s="1" t="e">
        <f>VLOOKUP(B86,'Raw Data'!A:Q,17,FALSE)</f>
        <v>#N/A</v>
      </c>
      <c r="B89" s="10" t="s">
        <v>151</v>
      </c>
      <c r="C89" s="1" t="e">
        <f>VLOOKUP(B86,'Raw Data'!A:A,1,FALSE)</f>
        <v>#N/A</v>
      </c>
      <c r="I89" s="11" t="s">
        <v>44</v>
      </c>
    </row>
    <row r="90" spans="1:9" ht="68.400000000000006" x14ac:dyDescent="0.2">
      <c r="A90" s="1" t="str">
        <f>VLOOKUP(B87,'Raw Data'!A:Q,17,FALSE)</f>
        <v>West</v>
      </c>
      <c r="B90" s="11" t="s">
        <v>44</v>
      </c>
      <c r="C90" s="1" t="str">
        <f>VLOOKUP(B87,'Raw Data'!A:A,1,FALSE)</f>
        <v>The Good Practice Dr Sinclair and Dr Hammond (E87762)</v>
      </c>
      <c r="I90" s="10" t="s">
        <v>152</v>
      </c>
    </row>
    <row r="91" spans="1:9" ht="45.6" x14ac:dyDescent="0.2">
      <c r="A91" s="1" t="str">
        <f>VLOOKUP(B88,'Raw Data'!A:Q,17,FALSE)</f>
        <v>Central</v>
      </c>
      <c r="B91" s="10" t="s">
        <v>152</v>
      </c>
      <c r="C91" s="1" t="str">
        <f>VLOOKUP(B88,'Raw Data'!A:A,1,FALSE)</f>
        <v>The Lanark Medical Centre</v>
      </c>
      <c r="I91" s="11" t="s">
        <v>112</v>
      </c>
    </row>
    <row r="92" spans="1:9" ht="91.2" x14ac:dyDescent="0.2">
      <c r="A92" s="1" t="str">
        <f>VLOOKUP(B89,'Raw Data'!A:Q,17,FALSE)</f>
        <v>West</v>
      </c>
      <c r="B92" s="11" t="s">
        <v>112</v>
      </c>
      <c r="C92" s="1" t="str">
        <f>VLOOKUP(B89,'Raw Data'!A:A,1,FALSE)</f>
        <v>The Meanwhile Gardens Medical Centre (E87026)</v>
      </c>
      <c r="I92" s="10" t="s">
        <v>153</v>
      </c>
    </row>
    <row r="93" spans="1:9" ht="91.2" x14ac:dyDescent="0.2">
      <c r="A93" s="1" t="str">
        <f>VLOOKUP(B90,'Raw Data'!A:Q,17,FALSE)</f>
        <v>Central</v>
      </c>
      <c r="B93" s="10" t="s">
        <v>153</v>
      </c>
      <c r="C93" s="1" t="str">
        <f>VLOOKUP(B90,'Raw Data'!A:A,1,FALSE)</f>
        <v xml:space="preserve">The Millbank Medical Centre </v>
      </c>
      <c r="I93" s="10" t="s">
        <v>154</v>
      </c>
    </row>
    <row r="94" spans="1:9" ht="34.200000000000003" x14ac:dyDescent="0.2">
      <c r="A94" s="1" t="str">
        <f>VLOOKUP(B91,'Raw Data'!A:Q,17,FALSE)</f>
        <v>West</v>
      </c>
      <c r="B94" s="10" t="s">
        <v>154</v>
      </c>
      <c r="C94" s="1" t="str">
        <f>VLOOKUP(B91,'Raw Data'!A:A,1,FALSE)</f>
        <v>The New Elgin Practice Dr Quilliam &amp; Dr Tate (E87723)</v>
      </c>
      <c r="I94" s="11" t="s">
        <v>32</v>
      </c>
    </row>
    <row r="95" spans="1:9" ht="79.8" x14ac:dyDescent="0.2">
      <c r="A95" s="1" t="str">
        <f>VLOOKUP(B92,'Raw Data'!A:Q,17,FALSE)</f>
        <v>Central</v>
      </c>
      <c r="B95" s="11" t="s">
        <v>32</v>
      </c>
      <c r="C95" s="1" t="str">
        <f>VLOOKUP(B92,'Raw Data'!A:A,1,FALSE)</f>
        <v>The Newton Medical Centre</v>
      </c>
      <c r="I95" s="10" t="s">
        <v>440</v>
      </c>
    </row>
    <row r="96" spans="1:9" ht="68.400000000000006" x14ac:dyDescent="0.2">
      <c r="A96" s="1" t="str">
        <f>VLOOKUP(B93,'Raw Data'!A:Q,17,FALSE)</f>
        <v>West</v>
      </c>
      <c r="B96" s="10" t="s">
        <v>440</v>
      </c>
      <c r="C96" s="1" t="str">
        <f>VLOOKUP(B93,'Raw Data'!A:A,1,FALSE)</f>
        <v>The Pembridge Villas Surgery Dr Ramsden and Dr Reid (E87061)</v>
      </c>
      <c r="I96" s="10" t="s">
        <v>155</v>
      </c>
    </row>
    <row r="97" spans="1:9" ht="102.6" x14ac:dyDescent="0.2">
      <c r="A97" s="1" t="str">
        <f>VLOOKUP(B94,'Raw Data'!A:Q,17,FALSE)</f>
        <v>West</v>
      </c>
      <c r="B97" s="10" t="s">
        <v>155</v>
      </c>
      <c r="C97" s="1" t="str">
        <f>VLOOKUP(B94,'Raw Data'!A:A,1,FALSE)</f>
        <v>The Portland Road Practice Dr Watson and Dr Topham (E87029)</v>
      </c>
      <c r="I97" s="10" t="s">
        <v>436</v>
      </c>
    </row>
    <row r="98" spans="1:9" ht="34.200000000000003" x14ac:dyDescent="0.2">
      <c r="A98" s="1" t="str">
        <f>VLOOKUP(B95,'Raw Data'!A:Q,17,FALSE)</f>
        <v>Central</v>
      </c>
      <c r="B98" s="10" t="s">
        <v>436</v>
      </c>
      <c r="C98" s="1" t="str">
        <f>VLOOKUP(B95,'Raw Data'!A:A,1,FALSE)</f>
        <v>The Randolph Surgery</v>
      </c>
      <c r="I98" s="10" t="s">
        <v>77</v>
      </c>
    </row>
    <row r="99" spans="1:9" ht="91.2" x14ac:dyDescent="0.2">
      <c r="A99" s="1" t="str">
        <f>VLOOKUP(B96,'Raw Data'!A:Q,17,FALSE)</f>
        <v>West</v>
      </c>
      <c r="B99" s="10" t="s">
        <v>77</v>
      </c>
      <c r="C99" s="1" t="str">
        <f>VLOOKUP(B96,'Raw Data'!A:A,1,FALSE)</f>
        <v>The Redcliffe Surgery Dr Farrar, Dr Butler and Dr Rees (E87665)</v>
      </c>
      <c r="I99" s="10" t="s">
        <v>410</v>
      </c>
    </row>
    <row r="100" spans="1:9" ht="45.6" x14ac:dyDescent="0.2">
      <c r="A100" s="1" t="e">
        <f>VLOOKUP(#REF!,'Raw Data'!A:Q,17,FALSE)</f>
        <v>#REF!</v>
      </c>
      <c r="B100" s="10" t="s">
        <v>410</v>
      </c>
      <c r="C100" s="1" t="e">
        <f>VLOOKUP(#REF!,'Raw Data'!A:A,1,FALSE)</f>
        <v>#REF!</v>
      </c>
      <c r="I100" s="11" t="s">
        <v>40</v>
      </c>
    </row>
    <row r="101" spans="1:9" ht="34.200000000000003" x14ac:dyDescent="0.2">
      <c r="A101" s="1" t="str">
        <f>VLOOKUP(B97,'Raw Data'!A:Q,17,FALSE)</f>
        <v>West</v>
      </c>
      <c r="B101" s="11" t="s">
        <v>40</v>
      </c>
      <c r="C101" s="1" t="str">
        <f>VLOOKUP(B97,'Raw Data'!A:A,1,FALSE)</f>
        <v>The Surgery (Dr El-Borai &amp; Dr Adib E87055)</v>
      </c>
      <c r="I101" s="18" t="s">
        <v>33</v>
      </c>
    </row>
    <row r="102" spans="1:9" ht="34.200000000000003" x14ac:dyDescent="0.2">
      <c r="A102" s="1" t="str">
        <f>VLOOKUP(B98,'Raw Data'!A:Q,17,FALSE)</f>
        <v>West</v>
      </c>
      <c r="B102" s="18" t="s">
        <v>33</v>
      </c>
      <c r="C102" s="1" t="str">
        <f>VLOOKUP(B98,'Raw Data'!A:A,1,FALSE)</f>
        <v>The Surgery (Stanhope Mews West) Dr Gillies, Dr Steeden &amp; Dr Hussein (E87103)</v>
      </c>
      <c r="I102" s="10" t="s">
        <v>42</v>
      </c>
    </row>
    <row r="103" spans="1:9" ht="34.200000000000003" x14ac:dyDescent="0.2">
      <c r="A103" s="1" t="str">
        <f>VLOOKUP(B99,'Raw Data'!A:Q,17,FALSE)</f>
        <v>H&amp;F</v>
      </c>
      <c r="B103" s="10" t="s">
        <v>42</v>
      </c>
      <c r="C103" s="1" t="str">
        <f>VLOOKUP(B99,'Raw Data'!A:A,1,FALSE)</f>
        <v>The Surgery (WW)</v>
      </c>
      <c r="I103" s="11" t="s">
        <v>30</v>
      </c>
    </row>
    <row r="104" spans="1:9" ht="68.400000000000006" x14ac:dyDescent="0.2">
      <c r="A104" s="1" t="str">
        <f>VLOOKUP(B100,'Raw Data'!A:Q,17,FALSE)</f>
        <v>West</v>
      </c>
      <c r="B104" s="11" t="s">
        <v>30</v>
      </c>
      <c r="C104" s="1" t="str">
        <f>VLOOKUP(B100,'Raw Data'!A:A,1,FALSE)</f>
        <v>The Surgery Dr Wijayasinghe (E87727) [Colville Health Centre]</v>
      </c>
      <c r="I104" s="10" t="s">
        <v>156</v>
      </c>
    </row>
    <row r="105" spans="1:9" ht="34.200000000000003" x14ac:dyDescent="0.2">
      <c r="A105" s="1" t="e">
        <f>VLOOKUP(#REF!,'Raw Data'!A:Q,17,FALSE)</f>
        <v>#REF!</v>
      </c>
      <c r="B105" s="10" t="s">
        <v>156</v>
      </c>
      <c r="C105" s="1" t="e">
        <f>VLOOKUP(#REF!,'Raw Data'!A:A,1,FALSE)</f>
        <v>#REF!</v>
      </c>
      <c r="I105" s="10" t="s">
        <v>113</v>
      </c>
    </row>
    <row r="106" spans="1:9" ht="45.6" x14ac:dyDescent="0.2">
      <c r="A106" s="1" t="str">
        <f>VLOOKUP(B101,'Raw Data'!A:Q,17,FALSE)</f>
        <v>Central</v>
      </c>
      <c r="B106" s="10" t="s">
        <v>113</v>
      </c>
      <c r="C106" s="1" t="str">
        <f>VLOOKUP(B101,'Raw Data'!A:A,1,FALSE)</f>
        <v>The Westbourne Green Surgery</v>
      </c>
      <c r="I106" s="10" t="s">
        <v>71</v>
      </c>
    </row>
    <row r="107" spans="1:9" ht="45.6" x14ac:dyDescent="0.2">
      <c r="A107" s="1" t="str">
        <f>VLOOKUP(B102,'Raw Data'!A:Q,17,FALSE)</f>
        <v>Central</v>
      </c>
      <c r="B107" s="10" t="s">
        <v>71</v>
      </c>
      <c r="C107" s="1" t="str">
        <f>VLOOKUP(B102,'Raw Data'!A:A,1,FALSE)</f>
        <v>Third Floor Medical Centre</v>
      </c>
      <c r="I107" s="21" t="s">
        <v>72</v>
      </c>
    </row>
    <row r="108" spans="1:9" ht="34.200000000000003" x14ac:dyDescent="0.2">
      <c r="A108" s="1" t="str">
        <f>VLOOKUP(B103,'Raw Data'!A:Q,17,FALSE)</f>
        <v>Central</v>
      </c>
      <c r="B108" s="21" t="s">
        <v>72</v>
      </c>
      <c r="C108" s="1" t="str">
        <f>VLOOKUP(B103,'Raw Data'!A:A,1,FALSE)</f>
        <v xml:space="preserve">Victoria Medical Centre </v>
      </c>
      <c r="I108" s="19" t="s">
        <v>34</v>
      </c>
    </row>
    <row r="109" spans="1:9" x14ac:dyDescent="0.2">
      <c r="A109" s="1" t="str">
        <f>VLOOKUP(B104,'Raw Data'!A:Q,17,FALSE)</f>
        <v>Central</v>
      </c>
      <c r="B109" s="19" t="s">
        <v>34</v>
      </c>
      <c r="C109" s="1" t="str">
        <f>VLOOKUP(B104,'Raw Data'!A:A,1,FALSE)</f>
        <v>Wellington Health Centre</v>
      </c>
    </row>
    <row r="110" spans="1:9" ht="22.8" x14ac:dyDescent="0.2">
      <c r="A110" s="1" t="str">
        <f>VLOOKUP(B105,'Raw Data'!A:Q,17,FALSE)</f>
        <v>West</v>
      </c>
      <c r="B110" s="4" t="s">
        <v>315</v>
      </c>
      <c r="C110" s="1" t="str">
        <f>VLOOKUP(B105,'Raw Data'!A:A,1,FALSE)</f>
        <v>Westbourne Grove Medical Centre Dr Chin (E87007)</v>
      </c>
    </row>
    <row r="111" spans="1:9" x14ac:dyDescent="0.2">
      <c r="A111" s="1" t="e">
        <f>VLOOKUP(#REF!,'Raw Data'!A:Q,17,FALSE)</f>
        <v>#REF!</v>
      </c>
      <c r="B111" s="4"/>
      <c r="C111" s="1" t="e">
        <f>VLOOKUP(#REF!,'Raw Data'!A:A,1,FALSE)</f>
        <v>#REF!</v>
      </c>
    </row>
    <row r="112" spans="1:9" x14ac:dyDescent="0.2">
      <c r="A112" s="1" t="str">
        <f>VLOOKUP(B106,'Raw Data'!A:Q,17,FALSE)</f>
        <v>Central</v>
      </c>
      <c r="B112" s="4"/>
      <c r="C112" s="1" t="str">
        <f>VLOOKUP(B106,'Raw Data'!A:A,1,FALSE)</f>
        <v>Westminster School Surgery</v>
      </c>
    </row>
    <row r="113" spans="1:3" x14ac:dyDescent="0.2">
      <c r="A113" s="1" t="str">
        <f>VLOOKUP(B107,'Raw Data'!A:Q,17,FALSE)</f>
        <v>H&amp;F</v>
      </c>
      <c r="B113" s="4"/>
      <c r="C113" s="1" t="str">
        <f>VLOOKUP(B107,'Raw Data'!A:A,1,FALSE)</f>
        <v>White City Health Centre (Dandapat)</v>
      </c>
    </row>
    <row r="114" spans="1:3" x14ac:dyDescent="0.2">
      <c r="A114" s="1" t="str">
        <f>VLOOKUP(B108,'Raw Data'!A:Q,17,FALSE)</f>
        <v>H&amp;F</v>
      </c>
      <c r="B114" s="4"/>
      <c r="C114" s="1" t="str">
        <f>VLOOKUP(B108,'Raw Data'!A:A,1,FALSE)</f>
        <v>White City Health Centre (Kukar)</v>
      </c>
    </row>
    <row r="115" spans="1:3" x14ac:dyDescent="0.2">
      <c r="A115" s="1" t="str">
        <f>VLOOKUP(B109,'Raw Data'!A:Q,17,FALSE)</f>
        <v>Central</v>
      </c>
      <c r="B115" s="4"/>
      <c r="C115" s="1" t="str">
        <f>VLOOKUP(B109,'Raw Data'!A:A,1,FALSE)</f>
        <v>Woodfield Road Surgery</v>
      </c>
    </row>
    <row r="116" spans="1:3" ht="59.25" customHeight="1" x14ac:dyDescent="0.2">
      <c r="A116" s="1" t="s">
        <v>16</v>
      </c>
      <c r="B116" s="4"/>
      <c r="C116" s="1" t="s">
        <v>315</v>
      </c>
    </row>
    <row r="117" spans="1:3" ht="46.5" customHeight="1" x14ac:dyDescent="0.2">
      <c r="B117" s="4"/>
    </row>
    <row r="118" spans="1:3" x14ac:dyDescent="0.2">
      <c r="B118" s="4"/>
    </row>
    <row r="119" spans="1:3" x14ac:dyDescent="0.2">
      <c r="B119" s="4"/>
    </row>
    <row r="120" spans="1:3" x14ac:dyDescent="0.2">
      <c r="B120" s="4"/>
    </row>
    <row r="121" spans="1:3" x14ac:dyDescent="0.2">
      <c r="B121" s="4"/>
    </row>
    <row r="122" spans="1:3" x14ac:dyDescent="0.2">
      <c r="B122" s="4"/>
    </row>
    <row r="123" spans="1:3" x14ac:dyDescent="0.2">
      <c r="B123" s="4"/>
    </row>
    <row r="124" spans="1:3" x14ac:dyDescent="0.2">
      <c r="B124" s="4"/>
    </row>
    <row r="125" spans="1:3" x14ac:dyDescent="0.2">
      <c r="B125" s="4"/>
    </row>
    <row r="126" spans="1:3" x14ac:dyDescent="0.2">
      <c r="B126" s="4"/>
    </row>
    <row r="127" spans="1:3" x14ac:dyDescent="0.2">
      <c r="B127" s="4"/>
    </row>
    <row r="128" spans="1:3" x14ac:dyDescent="0.2">
      <c r="B128" s="4"/>
    </row>
    <row r="129" spans="2:2" x14ac:dyDescent="0.2">
      <c r="B129" s="4"/>
    </row>
    <row r="130" spans="2:2" x14ac:dyDescent="0.2">
      <c r="B130" s="4"/>
    </row>
    <row r="131" spans="2:2" x14ac:dyDescent="0.2">
      <c r="B131" s="4"/>
    </row>
    <row r="132" spans="2:2" x14ac:dyDescent="0.2">
      <c r="B132" s="4"/>
    </row>
    <row r="133" spans="2:2" x14ac:dyDescent="0.2">
      <c r="B133" s="4"/>
    </row>
    <row r="134" spans="2:2" x14ac:dyDescent="0.2">
      <c r="B134" s="4"/>
    </row>
    <row r="135" spans="2:2" x14ac:dyDescent="0.2">
      <c r="B135" s="4"/>
    </row>
    <row r="136" spans="2:2" x14ac:dyDescent="0.2">
      <c r="B136" s="4"/>
    </row>
    <row r="137" spans="2:2" x14ac:dyDescent="0.2">
      <c r="B137" s="4"/>
    </row>
    <row r="138" spans="2:2" x14ac:dyDescent="0.2">
      <c r="B138" s="4"/>
    </row>
    <row r="139" spans="2:2" x14ac:dyDescent="0.2">
      <c r="B139" s="4"/>
    </row>
    <row r="140" spans="2:2" x14ac:dyDescent="0.2">
      <c r="B140" s="4"/>
    </row>
    <row r="141" spans="2:2" x14ac:dyDescent="0.2">
      <c r="B141" s="4"/>
    </row>
    <row r="142" spans="2:2" x14ac:dyDescent="0.2">
      <c r="B142" s="4"/>
    </row>
  </sheetData>
  <autoFilter ref="B1:C115"/>
  <phoneticPr fontId="0" type="noConversion"/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Team" ma:contentTypeID="0x010100F0797CA646BC364594023BD6F7CC82170700310DDE04601CF344BBC1A6747C84B1A5" ma:contentTypeVersion="20" ma:contentTypeDescription="This content type is used in all team sites" ma:contentTypeScope="" ma:versionID="64189788ce8bfaf3affcf690b593f0bc">
  <xsd:schema xmlns:xsd="http://www.w3.org/2001/XMLSchema" xmlns:xs="http://www.w3.org/2001/XMLSchema" xmlns:p="http://schemas.microsoft.com/office/2006/metadata/properties" xmlns:ns2="5a4763a0-f8b4-4352-b99e-949453f59c64" targetNamespace="http://schemas.microsoft.com/office/2006/metadata/properties" ma:root="true" ma:fieldsID="1b4dddbfb67fb22a92891540b348e22d" ns2:_="">
    <xsd:import namespace="5a4763a0-f8b4-4352-b99e-949453f59c64"/>
    <xsd:element name="properties">
      <xsd:complexType>
        <xsd:sequence>
          <xsd:element name="documentManagement">
            <xsd:complexType>
              <xsd:all>
                <xsd:element ref="ns2:ShortSummary" minOccurs="0"/>
                <xsd:element ref="ns2:TeamDocumentCategory" minOccurs="0"/>
                <xsd:element ref="ns2:DocumentAuthor" minOccurs="0"/>
                <xsd:element ref="ns2:PublicationDate" minOccurs="0"/>
                <xsd:element ref="ns2:ReviewDate" minOccurs="0"/>
                <xsd:element ref="ns2:ExpiryDate"/>
                <xsd:element ref="ns2:TaxKeywordTaxHTField" minOccurs="0"/>
                <xsd:element ref="ns2:fd1c943533734c5a8b494b3b1c2fae76" minOccurs="0"/>
                <xsd:element ref="ns2:TaxCatchAllLabel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a4763a0-f8b4-4352-b99e-949453f59c64" elementFormDefault="qualified">
    <xsd:import namespace="http://schemas.microsoft.com/office/2006/documentManagement/types"/>
    <xsd:import namespace="http://schemas.microsoft.com/office/infopath/2007/PartnerControls"/>
    <xsd:element name="ShortSummary" ma:index="2" nillable="true" ma:displayName="Short Summary" ma:description="Provide a summary of the document" ma:internalName="ShortSummary">
      <xsd:simpleType>
        <xsd:restriction base="dms:Note">
          <xsd:maxLength value="255"/>
        </xsd:restriction>
      </xsd:simpleType>
    </xsd:element>
    <xsd:element name="TeamDocumentCategory" ma:index="4" nillable="true" ma:displayName="Team Document Category" ma:description="Please select an appropriate category from the list. Only use the free text option if there is not a suitable choice option" ma:format="Dropdown" ma:internalName="TeamDocumentCategory" ma:readOnly="false">
      <xsd:simpleType>
        <xsd:union memberTypes="dms:Text">
          <xsd:simpleType>
            <xsd:restriction base="dms:Choice">
              <xsd:enumeration value="Action Plan"/>
              <xsd:enumeration value="Briefing"/>
              <xsd:enumeration value="Contract"/>
              <xsd:enumeration value="Dashboard"/>
              <xsd:enumeration value="Guide"/>
              <xsd:enumeration value="Image"/>
              <xsd:enumeration value="Job Description"/>
              <xsd:enumeration value="Letter"/>
              <xsd:enumeration value="Map"/>
              <xsd:enumeration value="Minutes"/>
              <xsd:enumeration value="Presentation"/>
              <xsd:enumeration value="Report"/>
              <xsd:enumeration value="Strategy"/>
              <xsd:enumeration value="Structure Chart"/>
              <xsd:enumeration value="Terms of Reference"/>
            </xsd:restriction>
          </xsd:simpleType>
        </xsd:union>
      </xsd:simpleType>
    </xsd:element>
    <xsd:element name="DocumentAuthor" ma:index="6" nillable="true" ma:displayName="Document author" ma:list="UserInfo" ma:SharePointGroup="0" ma:internalName="DocumentAuth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PublicationDate" ma:index="7" nillable="true" ma:displayName="Publication Date" ma:description="You can type a date in using the format dd/mm/yyyy" ma:format="DateOnly" ma:internalName="PublicationDate">
      <xsd:simpleType>
        <xsd:restriction base="dms:DateTime"/>
      </xsd:simpleType>
    </xsd:element>
    <xsd:element name="ReviewDate" ma:index="8" nillable="true" ma:displayName="Review date" ma:description="You can type a date in using the format dd/mm/yyyy" ma:format="DateOnly" ma:internalName="ReviewDate">
      <xsd:simpleType>
        <xsd:restriction base="dms:DateTime"/>
      </xsd:simpleType>
    </xsd:element>
    <xsd:element name="ExpiryDate" ma:index="9" ma:displayName="Expiry Date" ma:description="You can type a date in using the format dd/mm/yyyy" ma:format="DateOnly" ma:internalName="Expiry_x0020_Date" ma:readOnly="false">
      <xsd:simpleType>
        <xsd:restriction base="dms:DateTime"/>
      </xsd:simpleType>
    </xsd:element>
    <xsd:element name="TaxKeywordTaxHTField" ma:index="14" nillable="true" ma:taxonomy="true" ma:internalName="TaxKeywordTaxHTField" ma:taxonomyFieldName="TaxKeyword" ma:displayName="Enterprise keywords" ma:fieldId="{23f27201-bee3-471e-b2e7-b64fd8b7ca38}" ma:taxonomyMulti="true" ma:sspId="27b0c2cc-47b2-4ab1-b223-1d481d824d5f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fd1c943533734c5a8b494b3b1c2fae76" ma:index="15" nillable="true" ma:taxonomy="true" ma:internalName="fd1c943533734c5a8b494b3b1c2fae76" ma:taxonomyFieldName="Team" ma:displayName="Team" ma:default="" ma:fieldId="{fd1c9435-3373-4c5a-8b49-4b3b1c2fae76}" ma:taxonomyMulti="true" ma:sspId="3c93435a-33c6-49d6-a58b-a435d3f5b903" ma:termSetId="98b4ef31-a258-4b19-bc3f-347750cdef48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Label" ma:index="18" nillable="true" ma:displayName="Taxonomy Catch All Column1" ma:description="" ma:hidden="true" ma:list="{7337732e-879e-4d18-ab09-d9fdd36d6367}" ma:internalName="TaxCatchAllLabel" ma:readOnly="true" ma:showField="CatchAllDataLabel" ma:web="5a4763a0-f8b4-4352-b99e-949453f59c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19" nillable="true" ma:displayName="Taxonomy Catch All Column" ma:description="" ma:hidden="true" ma:list="{7337732e-879e-4d18-ab09-d9fdd36d6367}" ma:internalName="TaxCatchAll" ma:showField="CatchAllData" ma:web="5a4763a0-f8b4-4352-b99e-949453f59c6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 ma:displayName="Keywords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ReviewDate xmlns="5a4763a0-f8b4-4352-b99e-949453f59c64">2016-05-16T23:00:00+00:00</ReviewDate>
    <TaxCatchAll xmlns="5a4763a0-f8b4-4352-b99e-949453f59c64">
      <Value>810</Value>
    </TaxCatchAll>
    <PublicationDate xmlns="5a4763a0-f8b4-4352-b99e-949453f59c64">2016-03-17T00:00:00+00:00</PublicationDate>
    <ShortSummary xmlns="5a4763a0-f8b4-4352-b99e-949453f59c64">&lt;div&gt;A key contacts database for community nursing services across the three CCGs of H&amp;amp;F, Central London and West London.&lt;/div&gt;</ShortSummary>
    <ExpiryDate xmlns="5a4763a0-f8b4-4352-b99e-949453f59c64">2099-03-17T00:00:00+00:00</ExpiryDate>
    <DocumentAuthor xmlns="5a4763a0-f8b4-4352-b99e-949453f59c64">
      <UserInfo>
        <DisplayName>Carole Dehavilland</DisplayName>
        <AccountId>1252</AccountId>
        <AccountType/>
      </UserInfo>
    </DocumentAuthor>
    <fd1c943533734c5a8b494b3b1c2fae76 xmlns="5a4763a0-f8b4-4352-b99e-949453f59c64">
      <Terms xmlns="http://schemas.microsoft.com/office/infopath/2007/PartnerControls">
        <TermInfo xmlns="http://schemas.microsoft.com/office/infopath/2007/PartnerControls">
          <TermName xmlns="http://schemas.microsoft.com/office/infopath/2007/PartnerControls">Inner</TermName>
          <TermId xmlns="http://schemas.microsoft.com/office/infopath/2007/PartnerControls">40d62274-4a0e-46ee-88a8-21bf208cda04</TermId>
        </TermInfo>
      </Terms>
    </fd1c943533734c5a8b494b3b1c2fae76>
    <TeamDocumentCategory xmlns="5a4763a0-f8b4-4352-b99e-949453f59c64">contacts list</TeamDocumentCategory>
    <TaxKeywordTaxHTField xmlns="5a4763a0-f8b4-4352-b99e-949453f59c64">
      <Terms xmlns="http://schemas.microsoft.com/office/infopath/2007/PartnerControls"/>
    </TaxKeywordTaxHTField>
  </documentManagement>
</p:properties>
</file>

<file path=customXml/itemProps1.xml><?xml version="1.0" encoding="utf-8"?>
<ds:datastoreItem xmlns:ds="http://schemas.openxmlformats.org/officeDocument/2006/customXml" ds:itemID="{41852646-582B-4377-92A6-274E9808256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a4763a0-f8b4-4352-b99e-949453f59c6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E60B807-35F5-4F45-9FDF-E637D4FDC948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C470EF15-F8C6-4FD6-BD10-0579E303ABBF}">
  <ds:schemaRefs>
    <ds:schemaRef ds:uri="http://schemas.microsoft.com/office/2006/documentManagement/types"/>
    <ds:schemaRef ds:uri="http://purl.org/dc/elements/1.1/"/>
    <ds:schemaRef ds:uri="http://purl.org/dc/terms/"/>
    <ds:schemaRef ds:uri="http://purl.org/dc/dcmitype/"/>
    <ds:schemaRef ds:uri="http://schemas.microsoft.com/office/infopath/2007/PartnerControls"/>
    <ds:schemaRef ds:uri="http://www.w3.org/XML/1998/namespace"/>
    <ds:schemaRef ds:uri="http://schemas.openxmlformats.org/package/2006/metadata/core-properties"/>
    <ds:schemaRef ds:uri="5a4763a0-f8b4-4352-b99e-949453f59c64"/>
    <ds:schemaRef ds:uri="http://schemas.microsoft.com/office/2006/metadata/propertie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Summary</vt:lpstr>
      <vt:lpstr>Lookup</vt:lpstr>
      <vt:lpstr>Raw Data</vt:lpstr>
      <vt:lpstr>Lists</vt:lpstr>
      <vt:lpstr>all</vt:lpstr>
      <vt:lpstr>CCG_List</vt:lpstr>
      <vt:lpstr>Central</vt:lpstr>
      <vt:lpstr>GPPRAC</vt:lpstr>
      <vt:lpstr>HF</vt:lpstr>
      <vt:lpstr>West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CCGs CLCH Contact Details - Master Version</dc:title>
  <dc:creator>Owner</dc:creator>
  <cp:lastModifiedBy>administrator</cp:lastModifiedBy>
  <cp:lastPrinted>2016-06-29T11:19:18Z</cp:lastPrinted>
  <dcterms:created xsi:type="dcterms:W3CDTF">2014-12-23T16:36:20Z</dcterms:created>
  <dcterms:modified xsi:type="dcterms:W3CDTF">2018-11-07T12:07:05Z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0x010100F0797CA646BC364594023BD6F7CC82170700310DDE04601CF344BBC1A6747C84B1A5</vt:lpwstr>
  </property>
  <property fmtid="{D5CDD505-2E9C-101B-9397-08002B2CF9AE}" pid="3" name="TaxKeyword">
    <vt:lpwstr/>
  </property>
  <property fmtid="{D5CDD505-2E9C-101B-9397-08002B2CF9AE}" pid="4" name="Team">
    <vt:lpwstr>810;#Inner|40d62274-4a0e-46ee-88a8-21bf208cda04</vt:lpwstr>
  </property>
</Properties>
</file>